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adb.intra.admin.ch\Userhome$\ASTRA-01\U80825340\data\Documents\Vorlagen\"/>
    </mc:Choice>
  </mc:AlternateContent>
  <bookViews>
    <workbookView xWindow="30" yWindow="15" windowWidth="9105" windowHeight="9630" tabRatio="813" activeTab="1"/>
  </bookViews>
  <sheets>
    <sheet name="Hinweise" sheetId="33" r:id="rId1"/>
    <sheet name="Übersicht" sheetId="11" r:id="rId2"/>
    <sheet name="Anbieter A" sheetId="17" r:id="rId3"/>
    <sheet name="Anbieter B" sheetId="19" r:id="rId4"/>
    <sheet name="Anbieter C" sheetId="20" r:id="rId5"/>
    <sheet name="Anbieter D" sheetId="21" r:id="rId6"/>
    <sheet name="Anbieter E" sheetId="22" r:id="rId7"/>
    <sheet name="Anbieter F" sheetId="23" r:id="rId8"/>
    <sheet name="Anbieter G" sheetId="24" r:id="rId9"/>
    <sheet name="Anbieter H" sheetId="25" r:id="rId10"/>
    <sheet name="Anbieter I" sheetId="27" r:id="rId11"/>
    <sheet name="Anbieter J" sheetId="28" r:id="rId12"/>
    <sheet name="Anbieter K" sheetId="29" r:id="rId13"/>
    <sheet name="Anbieter L" sheetId="26" r:id="rId14"/>
    <sheet name="bereinigter Angebotspreis" sheetId="12" r:id="rId15"/>
    <sheet name="Anonymisierte Übersicht" sheetId="32" r:id="rId16"/>
  </sheets>
  <externalReferences>
    <externalReference r:id="rId17"/>
  </externalReferences>
  <definedNames>
    <definedName name="_xlnm.Print_Area" localSheetId="2">'Anbieter A'!$A$1:$H$48</definedName>
    <definedName name="_xlnm.Print_Area" localSheetId="3">'Anbieter B'!$A$1:$H$48</definedName>
    <definedName name="_xlnm.Print_Area" localSheetId="4">'Anbieter C'!$A$1:$H$48</definedName>
    <definedName name="_xlnm.Print_Area" localSheetId="5">'Anbieter D'!$A$1:$H$48</definedName>
    <definedName name="_xlnm.Print_Area" localSheetId="6">'Anbieter E'!$A$1:$H$48</definedName>
    <definedName name="_xlnm.Print_Area" localSheetId="7">'Anbieter F'!$A$1:$H$48</definedName>
    <definedName name="_xlnm.Print_Area" localSheetId="8">'Anbieter G'!$A$1:$H$48</definedName>
    <definedName name="_xlnm.Print_Area" localSheetId="9">'Anbieter H'!$A$1:$H$48</definedName>
    <definedName name="_xlnm.Print_Area" localSheetId="10">'Anbieter I'!$A$1:$H$48</definedName>
    <definedName name="_xlnm.Print_Area" localSheetId="11">'Anbieter J'!$A$1:$H$48</definedName>
    <definedName name="_xlnm.Print_Area" localSheetId="12">'Anbieter K'!$A$1:$H$48</definedName>
    <definedName name="_xlnm.Print_Area" localSheetId="13">'Anbieter L'!$A$1:$H$48</definedName>
    <definedName name="_xlnm.Print_Area" localSheetId="15">'Anonymisierte Übersicht'!$A$1:$AB$41</definedName>
    <definedName name="_xlnm.Print_Area" localSheetId="14">'bereinigter Angebotspreis'!$A$1:$J$28</definedName>
    <definedName name="_xlnm.Print_Area" localSheetId="1">Übersicht!$A$1:$AB$68</definedName>
    <definedName name="EK_Firma1">[1]Evaluation!$S$19:$S$30</definedName>
    <definedName name="EK_Firma2">[1]Evaluation!$T$19:$T$30</definedName>
    <definedName name="EK_Firma3">[1]Evaluation!$U$19:$U$30</definedName>
    <definedName name="EK_Firma4">[1]Evaluation!$V$19:$V$30</definedName>
    <definedName name="EK_Firma5">[1]Evaluation!$W$19:$W$30</definedName>
    <definedName name="EK_Firma6">[1]Evaluation!$X$19:$X$30</definedName>
    <definedName name="Z_BC219B6A_E003_49AF_969C_7F7661FDB134_.wvu.PrintArea" localSheetId="2" hidden="1">'Anbieter A'!$A$1:$Y$77</definedName>
    <definedName name="Z_BC219B6A_E003_49AF_969C_7F7661FDB134_.wvu.PrintArea" localSheetId="3" hidden="1">'Anbieter B'!$A$1:$Y$76</definedName>
    <definedName name="Z_BC219B6A_E003_49AF_969C_7F7661FDB134_.wvu.PrintArea" localSheetId="4" hidden="1">'Anbieter C'!$A$1:$Y$73</definedName>
    <definedName name="Z_BC219B6A_E003_49AF_969C_7F7661FDB134_.wvu.PrintArea" localSheetId="5" hidden="1">'Anbieter D'!$A$1:$Y$73</definedName>
    <definedName name="Z_BC219B6A_E003_49AF_969C_7F7661FDB134_.wvu.PrintArea" localSheetId="6" hidden="1">'Anbieter E'!$A$1:$Y$73</definedName>
    <definedName name="Z_BC219B6A_E003_49AF_969C_7F7661FDB134_.wvu.PrintArea" localSheetId="7" hidden="1">'Anbieter F'!$A$1:$Y$73</definedName>
    <definedName name="Z_BC219B6A_E003_49AF_969C_7F7661FDB134_.wvu.PrintArea" localSheetId="8" hidden="1">'Anbieter G'!$A$1:$Y$73</definedName>
    <definedName name="Z_BC219B6A_E003_49AF_969C_7F7661FDB134_.wvu.PrintArea" localSheetId="9" hidden="1">'Anbieter H'!$A$1:$Y$73</definedName>
    <definedName name="Z_BC219B6A_E003_49AF_969C_7F7661FDB134_.wvu.PrintArea" localSheetId="10" hidden="1">'Anbieter I'!$A$1:$Y$73</definedName>
    <definedName name="Z_BC219B6A_E003_49AF_969C_7F7661FDB134_.wvu.PrintArea" localSheetId="11" hidden="1">'Anbieter J'!$A$1:$Y$73</definedName>
    <definedName name="Z_BC219B6A_E003_49AF_969C_7F7661FDB134_.wvu.PrintArea" localSheetId="12" hidden="1">'Anbieter K'!$A$1:$Y$73</definedName>
    <definedName name="Z_BC219B6A_E003_49AF_969C_7F7661FDB134_.wvu.PrintArea" localSheetId="13" hidden="1">'Anbieter L'!$A$1:$Y$73</definedName>
    <definedName name="Z_BC219B6A_E003_49AF_969C_7F7661FDB134_.wvu.PrintArea" localSheetId="15" hidden="1">'Anonymisierte Übersicht'!$A$1:$AB$37</definedName>
    <definedName name="Z_BC219B6A_E003_49AF_969C_7F7661FDB134_.wvu.PrintArea" localSheetId="0" hidden="1">Hinweise!#REF!</definedName>
    <definedName name="Z_BC219B6A_E003_49AF_969C_7F7661FDB134_.wvu.PrintArea" localSheetId="1" hidden="1">Übersicht!$A$1:$AC$56</definedName>
  </definedNames>
  <calcPr calcId="152511" fullPrecision="0"/>
  <customWorkbookViews>
    <customWorkbookView name="M. Fasnacht - Persönliche Ansicht" guid="{BC219B6A-E003-49AF-969C-7F7661FDB134}" mergeInterval="0" personalView="1" maximized="1" windowWidth="1002" windowHeight="554" tabRatio="661" activeSheetId="4"/>
  </customWorkbookViews>
</workbook>
</file>

<file path=xl/calcChain.xml><?xml version="1.0" encoding="utf-8"?>
<calcChain xmlns="http://schemas.openxmlformats.org/spreadsheetml/2006/main">
  <c r="U5" i="32" l="1"/>
  <c r="Q5" i="32"/>
  <c r="O5" i="32"/>
  <c r="M5" i="32"/>
  <c r="K5" i="32"/>
  <c r="I5" i="32"/>
  <c r="A20" i="12"/>
  <c r="AA5" i="32" s="1"/>
  <c r="A19" i="12"/>
  <c r="Y5" i="32" s="1"/>
  <c r="A18" i="12"/>
  <c r="W5" i="32" s="1"/>
  <c r="A17" i="12"/>
  <c r="A16" i="12"/>
  <c r="S5" i="32" s="1"/>
  <c r="A15" i="12"/>
  <c r="A14" i="12"/>
  <c r="A13" i="12"/>
  <c r="A12" i="12"/>
  <c r="A11" i="12"/>
  <c r="A10" i="12"/>
  <c r="G5" i="32" s="1"/>
  <c r="AB36" i="32" l="1"/>
  <c r="Z36" i="32"/>
  <c r="X36" i="32"/>
  <c r="V36" i="32"/>
  <c r="T36" i="32"/>
  <c r="R36" i="32"/>
  <c r="P36" i="32"/>
  <c r="N36" i="32"/>
  <c r="L36" i="32"/>
  <c r="J36" i="32"/>
  <c r="H36" i="32"/>
  <c r="D34" i="32" l="1"/>
  <c r="C34" i="32"/>
  <c r="AA31" i="32"/>
  <c r="Y31" i="32"/>
  <c r="W31" i="32"/>
  <c r="U31" i="32"/>
  <c r="S31" i="32"/>
  <c r="Q31" i="32"/>
  <c r="O31" i="32"/>
  <c r="M31" i="32"/>
  <c r="K31" i="32"/>
  <c r="I31" i="32"/>
  <c r="G31" i="32"/>
  <c r="E31" i="32"/>
  <c r="D31" i="32"/>
  <c r="C31" i="32"/>
  <c r="B31" i="32"/>
  <c r="A31" i="32"/>
  <c r="AA30" i="32"/>
  <c r="Y30" i="32"/>
  <c r="W30" i="32"/>
  <c r="U30" i="32"/>
  <c r="S30" i="32"/>
  <c r="Q30" i="32"/>
  <c r="O30" i="32"/>
  <c r="M30" i="32"/>
  <c r="K30" i="32"/>
  <c r="I30" i="32"/>
  <c r="G30" i="32"/>
  <c r="E30" i="32"/>
  <c r="D30" i="32"/>
  <c r="C30" i="32"/>
  <c r="B30" i="32"/>
  <c r="A30" i="32"/>
  <c r="AA29" i="32"/>
  <c r="Y29" i="32"/>
  <c r="W29" i="32"/>
  <c r="U29" i="32"/>
  <c r="S29" i="32"/>
  <c r="Q29" i="32"/>
  <c r="O29" i="32"/>
  <c r="M29" i="32"/>
  <c r="K29" i="32"/>
  <c r="I29" i="32"/>
  <c r="G29" i="32"/>
  <c r="E29" i="32"/>
  <c r="D29" i="32"/>
  <c r="C29" i="32"/>
  <c r="B29" i="32"/>
  <c r="A29" i="32"/>
  <c r="D28" i="32"/>
  <c r="C28" i="32"/>
  <c r="B28" i="32"/>
  <c r="A28" i="32"/>
  <c r="AA27" i="32"/>
  <c r="Y27" i="32"/>
  <c r="W27" i="32"/>
  <c r="U27" i="32"/>
  <c r="S27" i="32"/>
  <c r="Q27" i="32"/>
  <c r="O27" i="32"/>
  <c r="M27" i="32"/>
  <c r="K27" i="32"/>
  <c r="I27" i="32"/>
  <c r="G27" i="32"/>
  <c r="E27" i="32"/>
  <c r="D27" i="32"/>
  <c r="C27" i="32"/>
  <c r="B27" i="32"/>
  <c r="A27" i="32"/>
  <c r="AA26" i="32"/>
  <c r="Y26" i="32"/>
  <c r="W26" i="32"/>
  <c r="U26" i="32"/>
  <c r="S26" i="32"/>
  <c r="Q26" i="32"/>
  <c r="O26" i="32"/>
  <c r="M26" i="32"/>
  <c r="K26" i="32"/>
  <c r="I26" i="32"/>
  <c r="G26" i="32"/>
  <c r="E26" i="32"/>
  <c r="D26" i="32"/>
  <c r="C26" i="32"/>
  <c r="B26" i="32"/>
  <c r="A26" i="32"/>
  <c r="AA25" i="32"/>
  <c r="Y25" i="32"/>
  <c r="W25" i="32"/>
  <c r="U25" i="32"/>
  <c r="S25" i="32"/>
  <c r="Q25" i="32"/>
  <c r="O25" i="32"/>
  <c r="M25" i="32"/>
  <c r="K25" i="32"/>
  <c r="I25" i="32"/>
  <c r="G25" i="32"/>
  <c r="E25" i="32"/>
  <c r="D25" i="32"/>
  <c r="C25" i="32"/>
  <c r="B25" i="32"/>
  <c r="A25" i="32"/>
  <c r="AA24" i="32"/>
  <c r="Y24" i="32"/>
  <c r="W24" i="32"/>
  <c r="U24" i="32"/>
  <c r="S24" i="32"/>
  <c r="Q24" i="32"/>
  <c r="O24" i="32"/>
  <c r="M24" i="32"/>
  <c r="K24" i="32"/>
  <c r="I24" i="32"/>
  <c r="G24" i="32"/>
  <c r="E24" i="32"/>
  <c r="D24" i="32"/>
  <c r="C24" i="32"/>
  <c r="B24" i="32"/>
  <c r="A24" i="32"/>
  <c r="D23" i="32"/>
  <c r="C23" i="32"/>
  <c r="B23" i="32"/>
  <c r="A23" i="32"/>
  <c r="AA22" i="32"/>
  <c r="Y22" i="32"/>
  <c r="W22" i="32"/>
  <c r="U22" i="32"/>
  <c r="S22" i="32"/>
  <c r="Q22" i="32"/>
  <c r="O22" i="32"/>
  <c r="M22" i="32"/>
  <c r="K22" i="32"/>
  <c r="I22" i="32"/>
  <c r="G22" i="32"/>
  <c r="E22" i="32"/>
  <c r="D22" i="32"/>
  <c r="C22" i="32"/>
  <c r="B22" i="32"/>
  <c r="A22" i="32"/>
  <c r="AA21" i="32"/>
  <c r="Y21" i="32"/>
  <c r="W21" i="32"/>
  <c r="U21" i="32"/>
  <c r="S21" i="32"/>
  <c r="Q21" i="32"/>
  <c r="O21" i="32"/>
  <c r="M21" i="32"/>
  <c r="K21" i="32"/>
  <c r="I21" i="32"/>
  <c r="G21" i="32"/>
  <c r="E21" i="32"/>
  <c r="D21" i="32"/>
  <c r="C21" i="32"/>
  <c r="B21" i="32"/>
  <c r="A21" i="32"/>
  <c r="AA20" i="32"/>
  <c r="Y20" i="32"/>
  <c r="W20" i="32"/>
  <c r="U20" i="32"/>
  <c r="S20" i="32"/>
  <c r="Q20" i="32"/>
  <c r="O20" i="32"/>
  <c r="M20" i="32"/>
  <c r="K20" i="32"/>
  <c r="I20" i="32"/>
  <c r="G20" i="32"/>
  <c r="E20" i="32"/>
  <c r="D20" i="32"/>
  <c r="C20" i="32"/>
  <c r="B20" i="32"/>
  <c r="A20" i="32"/>
  <c r="AA19" i="32"/>
  <c r="Y19" i="32"/>
  <c r="W19" i="32"/>
  <c r="U19" i="32"/>
  <c r="S19" i="32"/>
  <c r="Q19" i="32"/>
  <c r="O19" i="32"/>
  <c r="M19" i="32"/>
  <c r="K19" i="32"/>
  <c r="I19" i="32"/>
  <c r="G19" i="32"/>
  <c r="E19" i="32"/>
  <c r="D19" i="32"/>
  <c r="C19" i="32"/>
  <c r="B19" i="32"/>
  <c r="A19" i="32"/>
  <c r="AA18" i="32"/>
  <c r="Y18" i="32"/>
  <c r="W18" i="32"/>
  <c r="U18" i="32"/>
  <c r="S18" i="32"/>
  <c r="Q18" i="32"/>
  <c r="O18" i="32"/>
  <c r="M18" i="32"/>
  <c r="K18" i="32"/>
  <c r="I18" i="32"/>
  <c r="G18" i="32"/>
  <c r="E18" i="32"/>
  <c r="D18" i="32"/>
  <c r="C18" i="32"/>
  <c r="B18" i="32"/>
  <c r="A18" i="32"/>
  <c r="AA17" i="32"/>
  <c r="Y17" i="32"/>
  <c r="W17" i="32"/>
  <c r="U17" i="32"/>
  <c r="S17" i="32"/>
  <c r="Q17" i="32"/>
  <c r="O17" i="32"/>
  <c r="M17" i="32"/>
  <c r="N17" i="32" s="1"/>
  <c r="K17" i="32"/>
  <c r="I17" i="32"/>
  <c r="G17" i="32"/>
  <c r="E17" i="32"/>
  <c r="D17" i="32"/>
  <c r="C17" i="32"/>
  <c r="B17" i="32"/>
  <c r="A17" i="32"/>
  <c r="D16" i="32"/>
  <c r="C16" i="32"/>
  <c r="B16" i="32"/>
  <c r="A16" i="32"/>
  <c r="AA15" i="32"/>
  <c r="Y15" i="32"/>
  <c r="W15" i="32"/>
  <c r="U15" i="32"/>
  <c r="S15" i="32"/>
  <c r="Q15" i="32"/>
  <c r="O15" i="32"/>
  <c r="M15" i="32"/>
  <c r="K15" i="32"/>
  <c r="I15" i="32"/>
  <c r="G15" i="32"/>
  <c r="E15" i="32"/>
  <c r="D15" i="32"/>
  <c r="C15" i="32"/>
  <c r="B15" i="32"/>
  <c r="A15" i="32"/>
  <c r="AA14" i="32"/>
  <c r="Y14" i="32"/>
  <c r="W14" i="32"/>
  <c r="U14" i="32"/>
  <c r="S14" i="32"/>
  <c r="Q14" i="32"/>
  <c r="O14" i="32"/>
  <c r="M14" i="32"/>
  <c r="K14" i="32"/>
  <c r="I14" i="32"/>
  <c r="G14" i="32"/>
  <c r="E14" i="32"/>
  <c r="D14" i="32"/>
  <c r="C14" i="32"/>
  <c r="B14" i="32"/>
  <c r="A14" i="32"/>
  <c r="AA13" i="32"/>
  <c r="Y13" i="32"/>
  <c r="W13" i="32"/>
  <c r="U13" i="32"/>
  <c r="S13" i="32"/>
  <c r="Q13" i="32"/>
  <c r="O13" i="32"/>
  <c r="M13" i="32"/>
  <c r="K13" i="32"/>
  <c r="I13" i="32"/>
  <c r="G13" i="32"/>
  <c r="E13" i="32"/>
  <c r="D13" i="32"/>
  <c r="C13" i="32"/>
  <c r="B13" i="32"/>
  <c r="A13" i="32"/>
  <c r="AA12" i="32"/>
  <c r="Y12" i="32"/>
  <c r="W12" i="32"/>
  <c r="U12" i="32"/>
  <c r="S12" i="32"/>
  <c r="Q12" i="32"/>
  <c r="O12" i="32"/>
  <c r="M12" i="32"/>
  <c r="K12" i="32"/>
  <c r="I12" i="32"/>
  <c r="G12" i="32"/>
  <c r="E12" i="32"/>
  <c r="D12" i="32"/>
  <c r="C12" i="32"/>
  <c r="B12" i="32"/>
  <c r="A12" i="32"/>
  <c r="AA11" i="32"/>
  <c r="Y11" i="32"/>
  <c r="W11" i="32"/>
  <c r="U11" i="32"/>
  <c r="S11" i="32"/>
  <c r="Q11" i="32"/>
  <c r="O11" i="32"/>
  <c r="M11" i="32"/>
  <c r="K11" i="32"/>
  <c r="I11" i="32"/>
  <c r="G11" i="32"/>
  <c r="D9" i="32"/>
  <c r="C9" i="32"/>
  <c r="B9" i="32"/>
  <c r="D8" i="32"/>
  <c r="B8" i="32"/>
  <c r="A8" i="32"/>
  <c r="A1" i="32"/>
  <c r="E11" i="32"/>
  <c r="D11" i="32"/>
  <c r="C11" i="32"/>
  <c r="Z11" i="32" s="1"/>
  <c r="B11" i="32"/>
  <c r="A11" i="32"/>
  <c r="D10" i="32"/>
  <c r="C10" i="32"/>
  <c r="B10" i="32"/>
  <c r="A10" i="32"/>
  <c r="F36" i="32"/>
  <c r="Z31" i="32"/>
  <c r="Z30" i="32"/>
  <c r="Z29" i="32"/>
  <c r="Z27" i="32"/>
  <c r="Z26" i="32"/>
  <c r="Z25" i="32"/>
  <c r="Z24" i="32"/>
  <c r="V17" i="32"/>
  <c r="Z15" i="32"/>
  <c r="Z14" i="32"/>
  <c r="Z13" i="32"/>
  <c r="Z12" i="32"/>
  <c r="Y23" i="32" l="1"/>
  <c r="Y28" i="32"/>
  <c r="Y10" i="32"/>
  <c r="H11" i="32"/>
  <c r="L11" i="32"/>
  <c r="P11" i="32"/>
  <c r="T11" i="32"/>
  <c r="X11" i="32"/>
  <c r="AB11" i="32"/>
  <c r="H12" i="32"/>
  <c r="L12" i="32"/>
  <c r="P12" i="32"/>
  <c r="T12" i="32"/>
  <c r="X12" i="32"/>
  <c r="AB12" i="32"/>
  <c r="H13" i="32"/>
  <c r="L13" i="32"/>
  <c r="P13" i="32"/>
  <c r="T13" i="32"/>
  <c r="X13" i="32"/>
  <c r="AB13" i="32"/>
  <c r="H14" i="32"/>
  <c r="L14" i="32"/>
  <c r="P14" i="32"/>
  <c r="T14" i="32"/>
  <c r="X14" i="32"/>
  <c r="AB14" i="32"/>
  <c r="H15" i="32"/>
  <c r="L15" i="32"/>
  <c r="P15" i="32"/>
  <c r="T15" i="32"/>
  <c r="X15" i="32"/>
  <c r="AB15" i="32"/>
  <c r="J17" i="32"/>
  <c r="Z17" i="32"/>
  <c r="Z18" i="32"/>
  <c r="V18" i="32"/>
  <c r="R18" i="32"/>
  <c r="N18" i="32"/>
  <c r="J18" i="32"/>
  <c r="F18" i="32"/>
  <c r="AB18" i="32"/>
  <c r="X18" i="32"/>
  <c r="T18" i="32"/>
  <c r="P18" i="32"/>
  <c r="L18" i="32"/>
  <c r="H18" i="32"/>
  <c r="Z19" i="32"/>
  <c r="V19" i="32"/>
  <c r="R19" i="32"/>
  <c r="N19" i="32"/>
  <c r="J19" i="32"/>
  <c r="F19" i="32"/>
  <c r="AB19" i="32"/>
  <c r="X19" i="32"/>
  <c r="T19" i="32"/>
  <c r="P19" i="32"/>
  <c r="L19" i="32"/>
  <c r="H19" i="32"/>
  <c r="Z20" i="32"/>
  <c r="V20" i="32"/>
  <c r="R20" i="32"/>
  <c r="N20" i="32"/>
  <c r="J20" i="32"/>
  <c r="F20" i="32"/>
  <c r="AB20" i="32"/>
  <c r="X20" i="32"/>
  <c r="T20" i="32"/>
  <c r="P20" i="32"/>
  <c r="L20" i="32"/>
  <c r="H20" i="32"/>
  <c r="Z21" i="32"/>
  <c r="V21" i="32"/>
  <c r="R21" i="32"/>
  <c r="N21" i="32"/>
  <c r="J21" i="32"/>
  <c r="F21" i="32"/>
  <c r="AB21" i="32"/>
  <c r="X21" i="32"/>
  <c r="T21" i="32"/>
  <c r="P21" i="32"/>
  <c r="L21" i="32"/>
  <c r="H21" i="32"/>
  <c r="Z22" i="32"/>
  <c r="V22" i="32"/>
  <c r="R22" i="32"/>
  <c r="N22" i="32"/>
  <c r="J22" i="32"/>
  <c r="F22" i="32"/>
  <c r="AB22" i="32"/>
  <c r="X22" i="32"/>
  <c r="T22" i="32"/>
  <c r="P22" i="32"/>
  <c r="L22" i="32"/>
  <c r="H22" i="32"/>
  <c r="F17" i="32"/>
  <c r="F11" i="32"/>
  <c r="J11" i="32"/>
  <c r="N11" i="32"/>
  <c r="R11" i="32"/>
  <c r="V11" i="32"/>
  <c r="F12" i="32"/>
  <c r="J12" i="32"/>
  <c r="N12" i="32"/>
  <c r="R12" i="32"/>
  <c r="V12" i="32"/>
  <c r="F13" i="32"/>
  <c r="J13" i="32"/>
  <c r="N13" i="32"/>
  <c r="R13" i="32"/>
  <c r="V13" i="32"/>
  <c r="F14" i="32"/>
  <c r="J14" i="32"/>
  <c r="N14" i="32"/>
  <c r="R14" i="32"/>
  <c r="V14" i="32"/>
  <c r="F15" i="32"/>
  <c r="J15" i="32"/>
  <c r="N15" i="32"/>
  <c r="R15" i="32"/>
  <c r="V15" i="32"/>
  <c r="AB17" i="32"/>
  <c r="AA16" i="32" s="1"/>
  <c r="X17" i="32"/>
  <c r="W16" i="32" s="1"/>
  <c r="T17" i="32"/>
  <c r="S16" i="32" s="1"/>
  <c r="P17" i="32"/>
  <c r="O16" i="32" s="1"/>
  <c r="L17" i="32"/>
  <c r="K16" i="32" s="1"/>
  <c r="H17" i="32"/>
  <c r="G16" i="32" s="1"/>
  <c r="R17" i="32"/>
  <c r="Q16" i="32" s="1"/>
  <c r="H24" i="32"/>
  <c r="L24" i="32"/>
  <c r="P24" i="32"/>
  <c r="T24" i="32"/>
  <c r="X24" i="32"/>
  <c r="AB24" i="32"/>
  <c r="H25" i="32"/>
  <c r="L25" i="32"/>
  <c r="P25" i="32"/>
  <c r="T25" i="32"/>
  <c r="X25" i="32"/>
  <c r="AB25" i="32"/>
  <c r="H26" i="32"/>
  <c r="L26" i="32"/>
  <c r="P26" i="32"/>
  <c r="T26" i="32"/>
  <c r="X26" i="32"/>
  <c r="AB26" i="32"/>
  <c r="H27" i="32"/>
  <c r="L27" i="32"/>
  <c r="P27" i="32"/>
  <c r="T27" i="32"/>
  <c r="X27" i="32"/>
  <c r="AB27" i="32"/>
  <c r="H29" i="32"/>
  <c r="L29" i="32"/>
  <c r="P29" i="32"/>
  <c r="T29" i="32"/>
  <c r="X29" i="32"/>
  <c r="AB29" i="32"/>
  <c r="H30" i="32"/>
  <c r="L30" i="32"/>
  <c r="P30" i="32"/>
  <c r="T30" i="32"/>
  <c r="X30" i="32"/>
  <c r="AB30" i="32"/>
  <c r="H31" i="32"/>
  <c r="L31" i="32"/>
  <c r="P31" i="32"/>
  <c r="T31" i="32"/>
  <c r="X31" i="32"/>
  <c r="AB31" i="32"/>
  <c r="F24" i="32"/>
  <c r="J24" i="32"/>
  <c r="N24" i="32"/>
  <c r="R24" i="32"/>
  <c r="V24" i="32"/>
  <c r="F25" i="32"/>
  <c r="J25" i="32"/>
  <c r="N25" i="32"/>
  <c r="R25" i="32"/>
  <c r="V25" i="32"/>
  <c r="F26" i="32"/>
  <c r="J26" i="32"/>
  <c r="N26" i="32"/>
  <c r="R26" i="32"/>
  <c r="V26" i="32"/>
  <c r="F27" i="32"/>
  <c r="J27" i="32"/>
  <c r="N27" i="32"/>
  <c r="R27" i="32"/>
  <c r="V27" i="32"/>
  <c r="F29" i="32"/>
  <c r="J29" i="32"/>
  <c r="N29" i="32"/>
  <c r="R29" i="32"/>
  <c r="V29" i="32"/>
  <c r="F30" i="32"/>
  <c r="J30" i="32"/>
  <c r="N30" i="32"/>
  <c r="R30" i="32"/>
  <c r="V30" i="32"/>
  <c r="F31" i="32"/>
  <c r="J31" i="32"/>
  <c r="N31" i="32"/>
  <c r="R31" i="32"/>
  <c r="V31" i="32"/>
  <c r="M28" i="32" l="1"/>
  <c r="M23" i="32"/>
  <c r="G23" i="32"/>
  <c r="U16" i="32"/>
  <c r="M16" i="32"/>
  <c r="E10" i="32"/>
  <c r="I28" i="32"/>
  <c r="I23" i="32"/>
  <c r="S28" i="32"/>
  <c r="S23" i="32"/>
  <c r="Q10" i="32"/>
  <c r="E16" i="32"/>
  <c r="W10" i="32"/>
  <c r="G10" i="32"/>
  <c r="G28" i="32"/>
  <c r="W23" i="32"/>
  <c r="AA10" i="32"/>
  <c r="U28" i="32"/>
  <c r="E28" i="32"/>
  <c r="U23" i="32"/>
  <c r="E23" i="32"/>
  <c r="O28" i="32"/>
  <c r="O23" i="32"/>
  <c r="M10" i="32"/>
  <c r="Y16" i="32"/>
  <c r="S10" i="32"/>
  <c r="W28" i="32"/>
  <c r="U10" i="32"/>
  <c r="K10" i="32"/>
  <c r="Q28" i="32"/>
  <c r="Q23" i="32"/>
  <c r="AA28" i="32"/>
  <c r="K28" i="32"/>
  <c r="AA23" i="32"/>
  <c r="K23" i="32"/>
  <c r="I10" i="32"/>
  <c r="I16" i="32"/>
  <c r="O10" i="32"/>
  <c r="H55" i="11" l="1"/>
  <c r="J55" i="11"/>
  <c r="L55" i="11"/>
  <c r="N55" i="11"/>
  <c r="P55" i="11"/>
  <c r="R55" i="11"/>
  <c r="T55" i="11"/>
  <c r="V55" i="11"/>
  <c r="X55" i="11"/>
  <c r="Z55" i="11"/>
  <c r="AB55" i="11"/>
  <c r="J51" i="11"/>
  <c r="L51" i="11"/>
  <c r="N51" i="11"/>
  <c r="P51" i="11"/>
  <c r="R51" i="11"/>
  <c r="T51" i="11"/>
  <c r="V51" i="11"/>
  <c r="X51" i="11"/>
  <c r="Z51" i="11"/>
  <c r="AB51" i="11"/>
  <c r="H51" i="11"/>
  <c r="AA47" i="11"/>
  <c r="Y47" i="11"/>
  <c r="W47" i="11"/>
  <c r="U47" i="11"/>
  <c r="S47" i="11"/>
  <c r="Q47" i="11"/>
  <c r="O47" i="11"/>
  <c r="M47" i="11"/>
  <c r="K47" i="11"/>
  <c r="I47" i="11"/>
  <c r="G47" i="11"/>
  <c r="E47" i="11"/>
  <c r="A13" i="23"/>
  <c r="A14" i="23"/>
  <c r="A15" i="23"/>
  <c r="A16" i="23"/>
  <c r="A17" i="23"/>
  <c r="A18" i="23"/>
  <c r="A12" i="23"/>
  <c r="A13" i="26"/>
  <c r="A14" i="26"/>
  <c r="A15" i="26"/>
  <c r="A16" i="26"/>
  <c r="A17" i="26"/>
  <c r="A18" i="26"/>
  <c r="A12" i="26"/>
  <c r="A13" i="29"/>
  <c r="A14" i="29"/>
  <c r="A15" i="29"/>
  <c r="A16" i="29"/>
  <c r="A17" i="29"/>
  <c r="A18" i="29"/>
  <c r="A12" i="29"/>
  <c r="A13" i="28"/>
  <c r="A14" i="28"/>
  <c r="A15" i="28"/>
  <c r="A16" i="28"/>
  <c r="A17" i="28"/>
  <c r="A18" i="28"/>
  <c r="A12" i="28"/>
  <c r="A13" i="27"/>
  <c r="A14" i="27"/>
  <c r="A15" i="27"/>
  <c r="A16" i="27"/>
  <c r="A17" i="27"/>
  <c r="A18" i="27"/>
  <c r="A12" i="27"/>
  <c r="A13" i="25"/>
  <c r="A14" i="25"/>
  <c r="A15" i="25"/>
  <c r="A16" i="25"/>
  <c r="A17" i="25"/>
  <c r="A18" i="25"/>
  <c r="A12" i="25"/>
  <c r="A13" i="24"/>
  <c r="A14" i="24"/>
  <c r="A15" i="24"/>
  <c r="A16" i="24"/>
  <c r="A17" i="24"/>
  <c r="A18" i="24"/>
  <c r="A12" i="24"/>
  <c r="A13" i="22"/>
  <c r="A14" i="22"/>
  <c r="A15" i="22"/>
  <c r="A16" i="22"/>
  <c r="A17" i="22"/>
  <c r="A18" i="22"/>
  <c r="A12" i="22"/>
  <c r="A13" i="21"/>
  <c r="A14" i="21"/>
  <c r="A15" i="21"/>
  <c r="A16" i="21"/>
  <c r="A17" i="21"/>
  <c r="A18" i="21"/>
  <c r="A12" i="21"/>
  <c r="A13" i="20"/>
  <c r="A14" i="20"/>
  <c r="A15" i="20"/>
  <c r="A16" i="20"/>
  <c r="A17" i="20"/>
  <c r="A18" i="20"/>
  <c r="A12" i="20"/>
  <c r="A13" i="19"/>
  <c r="A14" i="19"/>
  <c r="A15" i="19"/>
  <c r="A16" i="19"/>
  <c r="A17" i="19"/>
  <c r="A18" i="19"/>
  <c r="A12" i="19"/>
  <c r="B40" i="26"/>
  <c r="A40" i="26"/>
  <c r="B40" i="29"/>
  <c r="A40" i="29"/>
  <c r="B40" i="28"/>
  <c r="A40" i="28"/>
  <c r="B40" i="27"/>
  <c r="A40" i="27"/>
  <c r="B40" i="25"/>
  <c r="A40" i="25"/>
  <c r="B40" i="24"/>
  <c r="A40" i="24"/>
  <c r="B40" i="23"/>
  <c r="A40" i="23"/>
  <c r="S51" i="11" l="1"/>
  <c r="I51" i="11"/>
  <c r="AA51" i="11"/>
  <c r="K51" i="11"/>
  <c r="W51" i="11"/>
  <c r="E51" i="11"/>
  <c r="O51" i="11"/>
  <c r="G51" i="11"/>
  <c r="Y51" i="11"/>
  <c r="U51" i="11"/>
  <c r="Q51" i="11"/>
  <c r="M51" i="11"/>
  <c r="B40" i="22"/>
  <c r="A40" i="22"/>
  <c r="B40" i="21"/>
  <c r="A40" i="21"/>
  <c r="B40" i="20"/>
  <c r="A40" i="20"/>
  <c r="B40" i="19"/>
  <c r="A40" i="19"/>
  <c r="B40" i="17"/>
  <c r="A40" i="17"/>
  <c r="B35" i="26"/>
  <c r="A35" i="26"/>
  <c r="B35" i="29"/>
  <c r="A35" i="29"/>
  <c r="B35" i="28"/>
  <c r="A35" i="28"/>
  <c r="B35" i="27"/>
  <c r="A35" i="27"/>
  <c r="B35" i="25"/>
  <c r="A35" i="25"/>
  <c r="B35" i="24"/>
  <c r="A35" i="24"/>
  <c r="B35" i="23"/>
  <c r="A35" i="23"/>
  <c r="B35" i="22"/>
  <c r="A35" i="22"/>
  <c r="B35" i="21"/>
  <c r="A35" i="21"/>
  <c r="B35" i="20"/>
  <c r="A35" i="20"/>
  <c r="B35" i="19"/>
  <c r="A35" i="19"/>
  <c r="B35" i="17"/>
  <c r="A35" i="17"/>
  <c r="B28" i="26"/>
  <c r="A28" i="26"/>
  <c r="B28" i="29"/>
  <c r="A28" i="29"/>
  <c r="B28" i="28"/>
  <c r="A28" i="28"/>
  <c r="B28" i="27"/>
  <c r="A28" i="27"/>
  <c r="B28" i="25"/>
  <c r="A28" i="25"/>
  <c r="B28" i="24"/>
  <c r="A28" i="24"/>
  <c r="B28" i="23"/>
  <c r="A28" i="23"/>
  <c r="B28" i="22"/>
  <c r="A28" i="22"/>
  <c r="B28" i="21"/>
  <c r="A28" i="21"/>
  <c r="B28" i="20"/>
  <c r="A28" i="20"/>
  <c r="B28" i="19"/>
  <c r="A28" i="19"/>
  <c r="B28" i="17"/>
  <c r="A28" i="17"/>
  <c r="B30" i="17"/>
  <c r="B22" i="26"/>
  <c r="A22" i="26"/>
  <c r="B22" i="29"/>
  <c r="A22" i="29"/>
  <c r="B22" i="28"/>
  <c r="A22" i="28"/>
  <c r="B22" i="27"/>
  <c r="A22" i="27"/>
  <c r="B22" i="25"/>
  <c r="A22" i="25"/>
  <c r="B22" i="24"/>
  <c r="A22" i="24"/>
  <c r="B22" i="23"/>
  <c r="A22" i="23"/>
  <c r="B22" i="22"/>
  <c r="A22" i="22"/>
  <c r="B22" i="21"/>
  <c r="A22" i="21"/>
  <c r="B22" i="20"/>
  <c r="A22" i="20"/>
  <c r="B22" i="19"/>
  <c r="A22" i="19"/>
  <c r="B22" i="17"/>
  <c r="A22" i="17"/>
  <c r="A23" i="17"/>
  <c r="E38" i="11"/>
  <c r="F38" i="11" s="1"/>
  <c r="E37" i="11"/>
  <c r="F37" i="11" s="1"/>
  <c r="E36" i="11"/>
  <c r="F36" i="11" s="1"/>
  <c r="E34" i="11"/>
  <c r="F34" i="11" s="1"/>
  <c r="E33" i="11"/>
  <c r="F33" i="11" s="1"/>
  <c r="E32" i="11"/>
  <c r="F32" i="11" s="1"/>
  <c r="E31" i="11"/>
  <c r="F31" i="11" s="1"/>
  <c r="E29" i="11"/>
  <c r="F29" i="11" s="1"/>
  <c r="E28" i="11"/>
  <c r="F28" i="11" s="1"/>
  <c r="E27" i="11"/>
  <c r="F27" i="11" s="1"/>
  <c r="E26" i="11"/>
  <c r="F26" i="11" s="1"/>
  <c r="E25" i="11"/>
  <c r="F25" i="11" s="1"/>
  <c r="E24" i="11"/>
  <c r="F24" i="11" s="1"/>
  <c r="E22" i="11"/>
  <c r="F22" i="11" s="1"/>
  <c r="E21" i="11"/>
  <c r="F21" i="11" s="1"/>
  <c r="E20" i="11"/>
  <c r="F20" i="11" s="1"/>
  <c r="E19" i="11"/>
  <c r="F19" i="11" s="1"/>
  <c r="G38" i="11"/>
  <c r="H38" i="11" s="1"/>
  <c r="G37" i="11"/>
  <c r="H37" i="11" s="1"/>
  <c r="G36" i="11"/>
  <c r="H36" i="11" s="1"/>
  <c r="G34" i="11"/>
  <c r="H34" i="11" s="1"/>
  <c r="G33" i="11"/>
  <c r="H33" i="11" s="1"/>
  <c r="G32" i="11"/>
  <c r="H32" i="11" s="1"/>
  <c r="G31" i="11"/>
  <c r="H31" i="11" s="1"/>
  <c r="G29" i="11"/>
  <c r="H29" i="11" s="1"/>
  <c r="G28" i="11"/>
  <c r="H28" i="11" s="1"/>
  <c r="G27" i="11"/>
  <c r="H27" i="11" s="1"/>
  <c r="G26" i="11"/>
  <c r="H26" i="11" s="1"/>
  <c r="G25" i="11"/>
  <c r="H25" i="11" s="1"/>
  <c r="G24" i="11"/>
  <c r="H24" i="11" s="1"/>
  <c r="G22" i="11"/>
  <c r="H22" i="11" s="1"/>
  <c r="G21" i="11"/>
  <c r="H21" i="11" s="1"/>
  <c r="G20" i="11"/>
  <c r="H20" i="11" s="1"/>
  <c r="G19" i="11"/>
  <c r="H19" i="11" s="1"/>
  <c r="I38" i="11"/>
  <c r="J38" i="11" s="1"/>
  <c r="I37" i="11"/>
  <c r="J37" i="11" s="1"/>
  <c r="I36" i="11"/>
  <c r="J36" i="11" s="1"/>
  <c r="I34" i="11"/>
  <c r="J34" i="11" s="1"/>
  <c r="I33" i="11"/>
  <c r="J33" i="11" s="1"/>
  <c r="I32" i="11"/>
  <c r="J32" i="11" s="1"/>
  <c r="I31" i="11"/>
  <c r="J31" i="11" s="1"/>
  <c r="I29" i="11"/>
  <c r="J29" i="11" s="1"/>
  <c r="I28" i="11"/>
  <c r="J28" i="11" s="1"/>
  <c r="I27" i="11"/>
  <c r="J27" i="11" s="1"/>
  <c r="I26" i="11"/>
  <c r="J26" i="11" s="1"/>
  <c r="I25" i="11"/>
  <c r="J25" i="11" s="1"/>
  <c r="I24" i="11"/>
  <c r="J24" i="11" s="1"/>
  <c r="I22" i="11"/>
  <c r="J22" i="11" s="1"/>
  <c r="I21" i="11"/>
  <c r="J21" i="11" s="1"/>
  <c r="I20" i="11"/>
  <c r="J20" i="11" s="1"/>
  <c r="I19" i="11"/>
  <c r="J19" i="11" s="1"/>
  <c r="K38" i="11"/>
  <c r="L38" i="11" s="1"/>
  <c r="K37" i="11"/>
  <c r="L37" i="11" s="1"/>
  <c r="K36" i="11"/>
  <c r="L36" i="11" s="1"/>
  <c r="K34" i="11"/>
  <c r="L34" i="11" s="1"/>
  <c r="K33" i="11"/>
  <c r="L33" i="11" s="1"/>
  <c r="K32" i="11"/>
  <c r="L32" i="11" s="1"/>
  <c r="K31" i="11"/>
  <c r="L31" i="11" s="1"/>
  <c r="K29" i="11"/>
  <c r="L29" i="11" s="1"/>
  <c r="K28" i="11"/>
  <c r="L28" i="11" s="1"/>
  <c r="K27" i="11"/>
  <c r="L27" i="11" s="1"/>
  <c r="K26" i="11"/>
  <c r="L26" i="11" s="1"/>
  <c r="K25" i="11"/>
  <c r="L25" i="11" s="1"/>
  <c r="K24" i="11"/>
  <c r="L24" i="11" s="1"/>
  <c r="K22" i="11"/>
  <c r="L22" i="11" s="1"/>
  <c r="K21" i="11"/>
  <c r="L21" i="11" s="1"/>
  <c r="K20" i="11"/>
  <c r="L20" i="11" s="1"/>
  <c r="K19" i="11"/>
  <c r="L19" i="11" s="1"/>
  <c r="M38" i="11"/>
  <c r="N38" i="11" s="1"/>
  <c r="M37" i="11"/>
  <c r="N37" i="11" s="1"/>
  <c r="M36" i="11"/>
  <c r="N36" i="11" s="1"/>
  <c r="M34" i="11"/>
  <c r="N34" i="11" s="1"/>
  <c r="M33" i="11"/>
  <c r="N33" i="11" s="1"/>
  <c r="M32" i="11"/>
  <c r="N32" i="11" s="1"/>
  <c r="M31" i="11"/>
  <c r="N31" i="11" s="1"/>
  <c r="M29" i="11"/>
  <c r="N29" i="11" s="1"/>
  <c r="M28" i="11"/>
  <c r="N28" i="11" s="1"/>
  <c r="M27" i="11"/>
  <c r="N27" i="11" s="1"/>
  <c r="M26" i="11"/>
  <c r="N26" i="11" s="1"/>
  <c r="M25" i="11"/>
  <c r="N25" i="11" s="1"/>
  <c r="M24" i="11"/>
  <c r="N24" i="11" s="1"/>
  <c r="M22" i="11"/>
  <c r="N22" i="11" s="1"/>
  <c r="M21" i="11"/>
  <c r="N21" i="11" s="1"/>
  <c r="M20" i="11"/>
  <c r="N20" i="11" s="1"/>
  <c r="M19" i="11"/>
  <c r="N19" i="11" s="1"/>
  <c r="O38" i="11"/>
  <c r="P38" i="11" s="1"/>
  <c r="O37" i="11"/>
  <c r="P37" i="11" s="1"/>
  <c r="O36" i="11"/>
  <c r="P36" i="11" s="1"/>
  <c r="O34" i="11"/>
  <c r="P34" i="11" s="1"/>
  <c r="O33" i="11"/>
  <c r="P33" i="11" s="1"/>
  <c r="O32" i="11"/>
  <c r="P32" i="11" s="1"/>
  <c r="O31" i="11"/>
  <c r="P31" i="11" s="1"/>
  <c r="O29" i="11"/>
  <c r="P29" i="11" s="1"/>
  <c r="O28" i="11"/>
  <c r="P28" i="11" s="1"/>
  <c r="O27" i="11"/>
  <c r="P27" i="11" s="1"/>
  <c r="O26" i="11"/>
  <c r="P26" i="11" s="1"/>
  <c r="O25" i="11"/>
  <c r="P25" i="11" s="1"/>
  <c r="O24" i="11"/>
  <c r="P24" i="11" s="1"/>
  <c r="O22" i="11"/>
  <c r="P22" i="11" s="1"/>
  <c r="O21" i="11"/>
  <c r="P21" i="11" s="1"/>
  <c r="O20" i="11"/>
  <c r="P20" i="11" s="1"/>
  <c r="O19" i="11"/>
  <c r="P19" i="11" s="1"/>
  <c r="Q38" i="11"/>
  <c r="R38" i="11" s="1"/>
  <c r="Q37" i="11"/>
  <c r="R37" i="11" s="1"/>
  <c r="Q36" i="11"/>
  <c r="R36" i="11" s="1"/>
  <c r="Q34" i="11"/>
  <c r="R34" i="11" s="1"/>
  <c r="Q33" i="11"/>
  <c r="R33" i="11" s="1"/>
  <c r="Q32" i="11"/>
  <c r="R32" i="11" s="1"/>
  <c r="Q31" i="11"/>
  <c r="R31" i="11" s="1"/>
  <c r="Q29" i="11"/>
  <c r="R29" i="11" s="1"/>
  <c r="Q28" i="11"/>
  <c r="R28" i="11" s="1"/>
  <c r="Q27" i="11"/>
  <c r="R27" i="11" s="1"/>
  <c r="Q26" i="11"/>
  <c r="R26" i="11" s="1"/>
  <c r="Q25" i="11"/>
  <c r="R25" i="11" s="1"/>
  <c r="Q24" i="11"/>
  <c r="R24" i="11" s="1"/>
  <c r="Q22" i="11"/>
  <c r="R22" i="11" s="1"/>
  <c r="Q21" i="11"/>
  <c r="R21" i="11" s="1"/>
  <c r="Q20" i="11"/>
  <c r="R20" i="11" s="1"/>
  <c r="Q19" i="11"/>
  <c r="R19" i="11" s="1"/>
  <c r="S38" i="11"/>
  <c r="T38" i="11" s="1"/>
  <c r="S37" i="11"/>
  <c r="T37" i="11" s="1"/>
  <c r="S36" i="11"/>
  <c r="T36" i="11" s="1"/>
  <c r="S34" i="11"/>
  <c r="T34" i="11" s="1"/>
  <c r="S33" i="11"/>
  <c r="T33" i="11" s="1"/>
  <c r="S32" i="11"/>
  <c r="T32" i="11" s="1"/>
  <c r="S31" i="11"/>
  <c r="T31" i="11" s="1"/>
  <c r="S29" i="11"/>
  <c r="T29" i="11" s="1"/>
  <c r="S28" i="11"/>
  <c r="T28" i="11" s="1"/>
  <c r="S27" i="11"/>
  <c r="T27" i="11" s="1"/>
  <c r="S26" i="11"/>
  <c r="T26" i="11" s="1"/>
  <c r="S25" i="11"/>
  <c r="T25" i="11" s="1"/>
  <c r="S24" i="11"/>
  <c r="T24" i="11" s="1"/>
  <c r="S22" i="11"/>
  <c r="T22" i="11" s="1"/>
  <c r="S21" i="11"/>
  <c r="T21" i="11" s="1"/>
  <c r="S20" i="11"/>
  <c r="T20" i="11" s="1"/>
  <c r="S19" i="11"/>
  <c r="T19" i="11" s="1"/>
  <c r="U38" i="11"/>
  <c r="V38" i="11" s="1"/>
  <c r="U37" i="11"/>
  <c r="V37" i="11" s="1"/>
  <c r="U36" i="11"/>
  <c r="V36" i="11" s="1"/>
  <c r="U34" i="11"/>
  <c r="V34" i="11" s="1"/>
  <c r="U33" i="11"/>
  <c r="V33" i="11" s="1"/>
  <c r="U32" i="11"/>
  <c r="V32" i="11" s="1"/>
  <c r="U31" i="11"/>
  <c r="V31" i="11" s="1"/>
  <c r="U29" i="11"/>
  <c r="V29" i="11" s="1"/>
  <c r="U28" i="11"/>
  <c r="V28" i="11" s="1"/>
  <c r="U27" i="11"/>
  <c r="V27" i="11" s="1"/>
  <c r="U26" i="11"/>
  <c r="V26" i="11" s="1"/>
  <c r="U25" i="11"/>
  <c r="V25" i="11" s="1"/>
  <c r="U24" i="11"/>
  <c r="V24" i="11" s="1"/>
  <c r="U22" i="11"/>
  <c r="V22" i="11" s="1"/>
  <c r="U21" i="11"/>
  <c r="V21" i="11" s="1"/>
  <c r="U20" i="11"/>
  <c r="V20" i="11" s="1"/>
  <c r="U19" i="11"/>
  <c r="V19" i="11" s="1"/>
  <c r="W38" i="11"/>
  <c r="X38" i="11" s="1"/>
  <c r="W37" i="11"/>
  <c r="X37" i="11" s="1"/>
  <c r="W36" i="11"/>
  <c r="X36" i="11" s="1"/>
  <c r="W34" i="11"/>
  <c r="X34" i="11" s="1"/>
  <c r="W33" i="11"/>
  <c r="X33" i="11" s="1"/>
  <c r="W32" i="11"/>
  <c r="X32" i="11" s="1"/>
  <c r="W31" i="11"/>
  <c r="X31" i="11" s="1"/>
  <c r="W29" i="11"/>
  <c r="X29" i="11" s="1"/>
  <c r="W28" i="11"/>
  <c r="X28" i="11" s="1"/>
  <c r="W27" i="11"/>
  <c r="X27" i="11" s="1"/>
  <c r="W26" i="11"/>
  <c r="X26" i="11" s="1"/>
  <c r="W25" i="11"/>
  <c r="X25" i="11" s="1"/>
  <c r="W24" i="11"/>
  <c r="X24" i="11" s="1"/>
  <c r="W22" i="11"/>
  <c r="X22" i="11" s="1"/>
  <c r="W21" i="11"/>
  <c r="X21" i="11" s="1"/>
  <c r="W20" i="11"/>
  <c r="X20" i="11" s="1"/>
  <c r="W19" i="11"/>
  <c r="X19" i="11" s="1"/>
  <c r="Y38" i="11"/>
  <c r="Z38" i="11" s="1"/>
  <c r="Y37" i="11"/>
  <c r="Z37" i="11" s="1"/>
  <c r="Y36" i="11"/>
  <c r="Z36" i="11" s="1"/>
  <c r="Y34" i="11"/>
  <c r="Z34" i="11" s="1"/>
  <c r="Y33" i="11"/>
  <c r="Z33" i="11" s="1"/>
  <c r="Y32" i="11"/>
  <c r="Z32" i="11" s="1"/>
  <c r="Y31" i="11"/>
  <c r="Z31" i="11" s="1"/>
  <c r="Y29" i="11"/>
  <c r="Z29" i="11" s="1"/>
  <c r="Y28" i="11"/>
  <c r="Z28" i="11" s="1"/>
  <c r="Y27" i="11"/>
  <c r="Z27" i="11" s="1"/>
  <c r="Y26" i="11"/>
  <c r="Z26" i="11" s="1"/>
  <c r="Y25" i="11"/>
  <c r="Z25" i="11" s="1"/>
  <c r="Y24" i="11"/>
  <c r="Z24" i="11" s="1"/>
  <c r="Y22" i="11"/>
  <c r="Z22" i="11" s="1"/>
  <c r="Y21" i="11"/>
  <c r="Z21" i="11" s="1"/>
  <c r="Y20" i="11"/>
  <c r="Z20" i="11" s="1"/>
  <c r="Y19" i="11"/>
  <c r="Z19" i="11" s="1"/>
  <c r="AA38" i="11"/>
  <c r="AB38" i="11" s="1"/>
  <c r="AA37" i="11"/>
  <c r="AB37" i="11" s="1"/>
  <c r="AA36" i="11"/>
  <c r="AB36" i="11" s="1"/>
  <c r="AA34" i="11"/>
  <c r="AB34" i="11" s="1"/>
  <c r="AA33" i="11"/>
  <c r="AB33" i="11" s="1"/>
  <c r="AA32" i="11"/>
  <c r="AB32" i="11" s="1"/>
  <c r="AA31" i="11"/>
  <c r="AB31" i="11" s="1"/>
  <c r="AA29" i="11"/>
  <c r="AB29" i="11" s="1"/>
  <c r="AA28" i="11"/>
  <c r="AB28" i="11" s="1"/>
  <c r="AA27" i="11"/>
  <c r="AB27" i="11" s="1"/>
  <c r="AA26" i="11"/>
  <c r="AB26" i="11" s="1"/>
  <c r="AA25" i="11"/>
  <c r="AB25" i="11" s="1"/>
  <c r="AA24" i="11"/>
  <c r="AB24" i="11" s="1"/>
  <c r="AA10" i="11"/>
  <c r="Y10" i="11"/>
  <c r="W10" i="11"/>
  <c r="U10" i="11"/>
  <c r="S10" i="11"/>
  <c r="Q10" i="11"/>
  <c r="O10" i="11"/>
  <c r="M10" i="11"/>
  <c r="K10" i="11"/>
  <c r="I10" i="11"/>
  <c r="G10" i="11"/>
  <c r="E10" i="11"/>
  <c r="C49" i="11"/>
  <c r="C23" i="11"/>
  <c r="A1" i="12"/>
  <c r="A1" i="26"/>
  <c r="A1" i="29"/>
  <c r="A1" i="28"/>
  <c r="A1" i="27"/>
  <c r="A1" i="25"/>
  <c r="A1" i="24"/>
  <c r="A1" i="23"/>
  <c r="A1" i="22"/>
  <c r="A1" i="21"/>
  <c r="A1" i="20"/>
  <c r="A1" i="19"/>
  <c r="A1" i="17"/>
  <c r="H10" i="12"/>
  <c r="H11" i="12"/>
  <c r="H12" i="12"/>
  <c r="H13" i="12"/>
  <c r="H14" i="12"/>
  <c r="H15" i="12"/>
  <c r="H16" i="12"/>
  <c r="H17" i="12"/>
  <c r="H18" i="12"/>
  <c r="H19" i="12"/>
  <c r="H20" i="12"/>
  <c r="H9" i="12"/>
  <c r="I24" i="12"/>
  <c r="I25" i="12" s="1"/>
  <c r="F20" i="12" s="1"/>
  <c r="AA9" i="32" s="1"/>
  <c r="F43" i="26"/>
  <c r="H43" i="26" s="1"/>
  <c r="B43" i="26"/>
  <c r="A43" i="26"/>
  <c r="F42" i="26"/>
  <c r="H42" i="26" s="1"/>
  <c r="B42" i="26"/>
  <c r="A42" i="26"/>
  <c r="F41" i="26"/>
  <c r="H41" i="26" s="1"/>
  <c r="B41" i="26"/>
  <c r="A41" i="26"/>
  <c r="F39" i="26"/>
  <c r="H39" i="26" s="1"/>
  <c r="B39" i="26"/>
  <c r="A39" i="26"/>
  <c r="F38" i="26"/>
  <c r="H38" i="26" s="1"/>
  <c r="B38" i="26"/>
  <c r="A38" i="26"/>
  <c r="F37" i="26"/>
  <c r="H37" i="26" s="1"/>
  <c r="B37" i="26"/>
  <c r="A37" i="26"/>
  <c r="F36" i="26"/>
  <c r="H36" i="26" s="1"/>
  <c r="B36" i="26"/>
  <c r="A36" i="26"/>
  <c r="F34" i="26"/>
  <c r="H34" i="26" s="1"/>
  <c r="B34" i="26"/>
  <c r="A34" i="26"/>
  <c r="F33" i="26"/>
  <c r="H33" i="26" s="1"/>
  <c r="B33" i="26"/>
  <c r="A33" i="26"/>
  <c r="F32" i="26"/>
  <c r="H32" i="26" s="1"/>
  <c r="B32" i="26"/>
  <c r="A32" i="26"/>
  <c r="F31" i="26"/>
  <c r="H31" i="26" s="1"/>
  <c r="B31" i="26"/>
  <c r="A31" i="26"/>
  <c r="F30" i="26"/>
  <c r="H30" i="26" s="1"/>
  <c r="B30" i="26"/>
  <c r="A30" i="26"/>
  <c r="F29" i="26"/>
  <c r="H29" i="26" s="1"/>
  <c r="B29" i="26"/>
  <c r="A29" i="26"/>
  <c r="F27" i="26"/>
  <c r="H27" i="26" s="1"/>
  <c r="B27" i="26"/>
  <c r="A27" i="26"/>
  <c r="F26" i="26"/>
  <c r="H26" i="26" s="1"/>
  <c r="B26" i="26"/>
  <c r="A26" i="26"/>
  <c r="F25" i="26"/>
  <c r="H25" i="26" s="1"/>
  <c r="B25" i="26"/>
  <c r="A25" i="26"/>
  <c r="F24" i="26"/>
  <c r="H24" i="26" s="1"/>
  <c r="B24" i="26"/>
  <c r="A24" i="26"/>
  <c r="F23" i="26"/>
  <c r="H23" i="26" s="1"/>
  <c r="B23" i="26"/>
  <c r="A23" i="26"/>
  <c r="F43" i="29"/>
  <c r="H43" i="29" s="1"/>
  <c r="B43" i="29"/>
  <c r="A43" i="29"/>
  <c r="F42" i="29"/>
  <c r="H42" i="29" s="1"/>
  <c r="B42" i="29"/>
  <c r="A42" i="29"/>
  <c r="F41" i="29"/>
  <c r="H41" i="29" s="1"/>
  <c r="B41" i="29"/>
  <c r="A41" i="29"/>
  <c r="F39" i="29"/>
  <c r="H39" i="29" s="1"/>
  <c r="B39" i="29"/>
  <c r="A39" i="29"/>
  <c r="F38" i="29"/>
  <c r="H38" i="29" s="1"/>
  <c r="B38" i="29"/>
  <c r="A38" i="29"/>
  <c r="F37" i="29"/>
  <c r="H37" i="29" s="1"/>
  <c r="B37" i="29"/>
  <c r="A37" i="29"/>
  <c r="F36" i="29"/>
  <c r="H36" i="29" s="1"/>
  <c r="B36" i="29"/>
  <c r="A36" i="29"/>
  <c r="F34" i="29"/>
  <c r="H34" i="29" s="1"/>
  <c r="B34" i="29"/>
  <c r="A34" i="29"/>
  <c r="F33" i="29"/>
  <c r="H33" i="29" s="1"/>
  <c r="B33" i="29"/>
  <c r="A33" i="29"/>
  <c r="F32" i="29"/>
  <c r="H32" i="29" s="1"/>
  <c r="B32" i="29"/>
  <c r="A32" i="29"/>
  <c r="F31" i="29"/>
  <c r="H31" i="29" s="1"/>
  <c r="B31" i="29"/>
  <c r="A31" i="29"/>
  <c r="F30" i="29"/>
  <c r="H30" i="29" s="1"/>
  <c r="B30" i="29"/>
  <c r="A30" i="29"/>
  <c r="F29" i="29"/>
  <c r="H29" i="29" s="1"/>
  <c r="B29" i="29"/>
  <c r="A29" i="29"/>
  <c r="F27" i="29"/>
  <c r="H27" i="29" s="1"/>
  <c r="B27" i="29"/>
  <c r="A27" i="29"/>
  <c r="F26" i="29"/>
  <c r="H26" i="29" s="1"/>
  <c r="B26" i="29"/>
  <c r="A26" i="29"/>
  <c r="F25" i="29"/>
  <c r="H25" i="29" s="1"/>
  <c r="B25" i="29"/>
  <c r="A25" i="29"/>
  <c r="F24" i="29"/>
  <c r="H24" i="29" s="1"/>
  <c r="B24" i="29"/>
  <c r="A24" i="29"/>
  <c r="F23" i="29"/>
  <c r="H23" i="29" s="1"/>
  <c r="B23" i="29"/>
  <c r="A23" i="29"/>
  <c r="F43" i="28"/>
  <c r="H43" i="28" s="1"/>
  <c r="B43" i="28"/>
  <c r="A43" i="28"/>
  <c r="F42" i="28"/>
  <c r="H42" i="28" s="1"/>
  <c r="B42" i="28"/>
  <c r="A42" i="28"/>
  <c r="F41" i="28"/>
  <c r="H41" i="28" s="1"/>
  <c r="B41" i="28"/>
  <c r="A41" i="28"/>
  <c r="F39" i="28"/>
  <c r="H39" i="28" s="1"/>
  <c r="B39" i="28"/>
  <c r="A39" i="28"/>
  <c r="F38" i="28"/>
  <c r="H38" i="28" s="1"/>
  <c r="B38" i="28"/>
  <c r="A38" i="28"/>
  <c r="F37" i="28"/>
  <c r="H37" i="28" s="1"/>
  <c r="B37" i="28"/>
  <c r="A37" i="28"/>
  <c r="F36" i="28"/>
  <c r="H36" i="28" s="1"/>
  <c r="B36" i="28"/>
  <c r="A36" i="28"/>
  <c r="F34" i="28"/>
  <c r="H34" i="28" s="1"/>
  <c r="B34" i="28"/>
  <c r="A34" i="28"/>
  <c r="F33" i="28"/>
  <c r="H33" i="28" s="1"/>
  <c r="B33" i="28"/>
  <c r="A33" i="28"/>
  <c r="F32" i="28"/>
  <c r="H32" i="28" s="1"/>
  <c r="B32" i="28"/>
  <c r="A32" i="28"/>
  <c r="F31" i="28"/>
  <c r="H31" i="28" s="1"/>
  <c r="B31" i="28"/>
  <c r="A31" i="28"/>
  <c r="F30" i="28"/>
  <c r="H30" i="28" s="1"/>
  <c r="B30" i="28"/>
  <c r="A30" i="28"/>
  <c r="F29" i="28"/>
  <c r="H29" i="28" s="1"/>
  <c r="B29" i="28"/>
  <c r="A29" i="28"/>
  <c r="F27" i="28"/>
  <c r="H27" i="28" s="1"/>
  <c r="B27" i="28"/>
  <c r="A27" i="28"/>
  <c r="F26" i="28"/>
  <c r="H26" i="28" s="1"/>
  <c r="B26" i="28"/>
  <c r="A26" i="28"/>
  <c r="F25" i="28"/>
  <c r="H25" i="28" s="1"/>
  <c r="B25" i="28"/>
  <c r="A25" i="28"/>
  <c r="F24" i="28"/>
  <c r="H24" i="28" s="1"/>
  <c r="B24" i="28"/>
  <c r="A24" i="28"/>
  <c r="F23" i="28"/>
  <c r="H23" i="28" s="1"/>
  <c r="B23" i="28"/>
  <c r="A23" i="28"/>
  <c r="F43" i="27"/>
  <c r="H43" i="27" s="1"/>
  <c r="B43" i="27"/>
  <c r="A43" i="27"/>
  <c r="F42" i="27"/>
  <c r="H42" i="27" s="1"/>
  <c r="B42" i="27"/>
  <c r="A42" i="27"/>
  <c r="F41" i="27"/>
  <c r="H41" i="27" s="1"/>
  <c r="B41" i="27"/>
  <c r="A41" i="27"/>
  <c r="F39" i="27"/>
  <c r="H39" i="27" s="1"/>
  <c r="B39" i="27"/>
  <c r="A39" i="27"/>
  <c r="F38" i="27"/>
  <c r="H38" i="27" s="1"/>
  <c r="B38" i="27"/>
  <c r="A38" i="27"/>
  <c r="F37" i="27"/>
  <c r="H37" i="27" s="1"/>
  <c r="B37" i="27"/>
  <c r="A37" i="27"/>
  <c r="F36" i="27"/>
  <c r="H36" i="27" s="1"/>
  <c r="B36" i="27"/>
  <c r="A36" i="27"/>
  <c r="F34" i="27"/>
  <c r="H34" i="27" s="1"/>
  <c r="B34" i="27"/>
  <c r="A34" i="27"/>
  <c r="F33" i="27"/>
  <c r="H33" i="27" s="1"/>
  <c r="B33" i="27"/>
  <c r="A33" i="27"/>
  <c r="F32" i="27"/>
  <c r="H32" i="27" s="1"/>
  <c r="B32" i="27"/>
  <c r="A32" i="27"/>
  <c r="F31" i="27"/>
  <c r="H31" i="27" s="1"/>
  <c r="B31" i="27"/>
  <c r="A31" i="27"/>
  <c r="F30" i="27"/>
  <c r="H30" i="27" s="1"/>
  <c r="B30" i="27"/>
  <c r="A30" i="27"/>
  <c r="F29" i="27"/>
  <c r="H29" i="27" s="1"/>
  <c r="B29" i="27"/>
  <c r="A29" i="27"/>
  <c r="F27" i="27"/>
  <c r="H27" i="27" s="1"/>
  <c r="B27" i="27"/>
  <c r="A27" i="27"/>
  <c r="F26" i="27"/>
  <c r="H26" i="27" s="1"/>
  <c r="B26" i="27"/>
  <c r="A26" i="27"/>
  <c r="F25" i="27"/>
  <c r="H25" i="27" s="1"/>
  <c r="B25" i="27"/>
  <c r="A25" i="27"/>
  <c r="F24" i="27"/>
  <c r="H24" i="27" s="1"/>
  <c r="B24" i="27"/>
  <c r="A24" i="27"/>
  <c r="F23" i="27"/>
  <c r="H23" i="27" s="1"/>
  <c r="B23" i="27"/>
  <c r="A23" i="27"/>
  <c r="F43" i="25"/>
  <c r="H43" i="25" s="1"/>
  <c r="B43" i="25"/>
  <c r="A43" i="25"/>
  <c r="F42" i="25"/>
  <c r="H42" i="25" s="1"/>
  <c r="B42" i="25"/>
  <c r="A42" i="25"/>
  <c r="F41" i="25"/>
  <c r="H41" i="25" s="1"/>
  <c r="B41" i="25"/>
  <c r="A41" i="25"/>
  <c r="F39" i="25"/>
  <c r="H39" i="25" s="1"/>
  <c r="B39" i="25"/>
  <c r="A39" i="25"/>
  <c r="F38" i="25"/>
  <c r="H38" i="25" s="1"/>
  <c r="B38" i="25"/>
  <c r="A38" i="25"/>
  <c r="F37" i="25"/>
  <c r="H37" i="25" s="1"/>
  <c r="B37" i="25"/>
  <c r="A37" i="25"/>
  <c r="F36" i="25"/>
  <c r="H36" i="25" s="1"/>
  <c r="B36" i="25"/>
  <c r="A36" i="25"/>
  <c r="F34" i="25"/>
  <c r="H34" i="25" s="1"/>
  <c r="B34" i="25"/>
  <c r="A34" i="25"/>
  <c r="F33" i="25"/>
  <c r="H33" i="25" s="1"/>
  <c r="B33" i="25"/>
  <c r="A33" i="25"/>
  <c r="F32" i="25"/>
  <c r="H32" i="25" s="1"/>
  <c r="B32" i="25"/>
  <c r="A32" i="25"/>
  <c r="F31" i="25"/>
  <c r="H31" i="25" s="1"/>
  <c r="B31" i="25"/>
  <c r="A31" i="25"/>
  <c r="F30" i="25"/>
  <c r="H30" i="25" s="1"/>
  <c r="B30" i="25"/>
  <c r="A30" i="25"/>
  <c r="F29" i="25"/>
  <c r="H29" i="25" s="1"/>
  <c r="B29" i="25"/>
  <c r="A29" i="25"/>
  <c r="F27" i="25"/>
  <c r="H27" i="25" s="1"/>
  <c r="B27" i="25"/>
  <c r="A27" i="25"/>
  <c r="F26" i="25"/>
  <c r="H26" i="25" s="1"/>
  <c r="B26" i="25"/>
  <c r="A26" i="25"/>
  <c r="F25" i="25"/>
  <c r="H25" i="25" s="1"/>
  <c r="B25" i="25"/>
  <c r="A25" i="25"/>
  <c r="F24" i="25"/>
  <c r="H24" i="25" s="1"/>
  <c r="B24" i="25"/>
  <c r="A24" i="25"/>
  <c r="F23" i="25"/>
  <c r="H23" i="25" s="1"/>
  <c r="B23" i="25"/>
  <c r="A23" i="25"/>
  <c r="F43" i="24"/>
  <c r="H43" i="24" s="1"/>
  <c r="B43" i="24"/>
  <c r="A43" i="24"/>
  <c r="F42" i="24"/>
  <c r="H42" i="24" s="1"/>
  <c r="B42" i="24"/>
  <c r="A42" i="24"/>
  <c r="F41" i="24"/>
  <c r="H41" i="24" s="1"/>
  <c r="B41" i="24"/>
  <c r="A41" i="24"/>
  <c r="F39" i="24"/>
  <c r="H39" i="24" s="1"/>
  <c r="B39" i="24"/>
  <c r="A39" i="24"/>
  <c r="F38" i="24"/>
  <c r="H38" i="24" s="1"/>
  <c r="B38" i="24"/>
  <c r="A38" i="24"/>
  <c r="F37" i="24"/>
  <c r="H37" i="24" s="1"/>
  <c r="B37" i="24"/>
  <c r="A37" i="24"/>
  <c r="F36" i="24"/>
  <c r="H36" i="24" s="1"/>
  <c r="B36" i="24"/>
  <c r="A36" i="24"/>
  <c r="F34" i="24"/>
  <c r="H34" i="24" s="1"/>
  <c r="B34" i="24"/>
  <c r="A34" i="24"/>
  <c r="F33" i="24"/>
  <c r="H33" i="24" s="1"/>
  <c r="B33" i="24"/>
  <c r="A33" i="24"/>
  <c r="F32" i="24"/>
  <c r="H32" i="24" s="1"/>
  <c r="B32" i="24"/>
  <c r="A32" i="24"/>
  <c r="F31" i="24"/>
  <c r="H31" i="24" s="1"/>
  <c r="B31" i="24"/>
  <c r="A31" i="24"/>
  <c r="F30" i="24"/>
  <c r="H30" i="24" s="1"/>
  <c r="B30" i="24"/>
  <c r="A30" i="24"/>
  <c r="F29" i="24"/>
  <c r="H29" i="24" s="1"/>
  <c r="B29" i="24"/>
  <c r="A29" i="24"/>
  <c r="F27" i="24"/>
  <c r="H27" i="24" s="1"/>
  <c r="B27" i="24"/>
  <c r="A27" i="24"/>
  <c r="F26" i="24"/>
  <c r="H26" i="24" s="1"/>
  <c r="B26" i="24"/>
  <c r="A26" i="24"/>
  <c r="F25" i="24"/>
  <c r="H25" i="24" s="1"/>
  <c r="B25" i="24"/>
  <c r="A25" i="24"/>
  <c r="F24" i="24"/>
  <c r="H24" i="24" s="1"/>
  <c r="B24" i="24"/>
  <c r="A24" i="24"/>
  <c r="F23" i="24"/>
  <c r="H23" i="24" s="1"/>
  <c r="B23" i="24"/>
  <c r="A23" i="24"/>
  <c r="F43" i="23"/>
  <c r="H43" i="23" s="1"/>
  <c r="B43" i="23"/>
  <c r="A43" i="23"/>
  <c r="F42" i="23"/>
  <c r="H42" i="23" s="1"/>
  <c r="B42" i="23"/>
  <c r="A42" i="23"/>
  <c r="F41" i="23"/>
  <c r="H41" i="23" s="1"/>
  <c r="B41" i="23"/>
  <c r="A41" i="23"/>
  <c r="F39" i="23"/>
  <c r="H39" i="23" s="1"/>
  <c r="B39" i="23"/>
  <c r="A39" i="23"/>
  <c r="F38" i="23"/>
  <c r="H38" i="23" s="1"/>
  <c r="B38" i="23"/>
  <c r="A38" i="23"/>
  <c r="F37" i="23"/>
  <c r="H37" i="23" s="1"/>
  <c r="B37" i="23"/>
  <c r="A37" i="23"/>
  <c r="F36" i="23"/>
  <c r="H36" i="23" s="1"/>
  <c r="B36" i="23"/>
  <c r="A36" i="23"/>
  <c r="F34" i="23"/>
  <c r="H34" i="23" s="1"/>
  <c r="B34" i="23"/>
  <c r="A34" i="23"/>
  <c r="F33" i="23"/>
  <c r="H33" i="23" s="1"/>
  <c r="B33" i="23"/>
  <c r="A33" i="23"/>
  <c r="F32" i="23"/>
  <c r="H32" i="23" s="1"/>
  <c r="B32" i="23"/>
  <c r="A32" i="23"/>
  <c r="F31" i="23"/>
  <c r="H31" i="23" s="1"/>
  <c r="B31" i="23"/>
  <c r="A31" i="23"/>
  <c r="F30" i="23"/>
  <c r="H30" i="23" s="1"/>
  <c r="B30" i="23"/>
  <c r="A30" i="23"/>
  <c r="F29" i="23"/>
  <c r="H29" i="23" s="1"/>
  <c r="B29" i="23"/>
  <c r="A29" i="23"/>
  <c r="F27" i="23"/>
  <c r="H27" i="23" s="1"/>
  <c r="B27" i="23"/>
  <c r="A27" i="23"/>
  <c r="F26" i="23"/>
  <c r="H26" i="23" s="1"/>
  <c r="B26" i="23"/>
  <c r="A26" i="23"/>
  <c r="F25" i="23"/>
  <c r="H25" i="23" s="1"/>
  <c r="B25" i="23"/>
  <c r="A25" i="23"/>
  <c r="F24" i="23"/>
  <c r="H24" i="23" s="1"/>
  <c r="B24" i="23"/>
  <c r="A24" i="23"/>
  <c r="F23" i="23"/>
  <c r="H23" i="23" s="1"/>
  <c r="B23" i="23"/>
  <c r="A23" i="23"/>
  <c r="F43" i="22"/>
  <c r="H43" i="22" s="1"/>
  <c r="B43" i="22"/>
  <c r="A43" i="22"/>
  <c r="F42" i="22"/>
  <c r="H42" i="22" s="1"/>
  <c r="B42" i="22"/>
  <c r="A42" i="22"/>
  <c r="F41" i="22"/>
  <c r="H41" i="22" s="1"/>
  <c r="B41" i="22"/>
  <c r="A41" i="22"/>
  <c r="F39" i="22"/>
  <c r="H39" i="22" s="1"/>
  <c r="B39" i="22"/>
  <c r="A39" i="22"/>
  <c r="F38" i="22"/>
  <c r="H38" i="22" s="1"/>
  <c r="B38" i="22"/>
  <c r="A38" i="22"/>
  <c r="F37" i="22"/>
  <c r="H37" i="22" s="1"/>
  <c r="B37" i="22"/>
  <c r="A37" i="22"/>
  <c r="F36" i="22"/>
  <c r="H36" i="22" s="1"/>
  <c r="B36" i="22"/>
  <c r="A36" i="22"/>
  <c r="F34" i="22"/>
  <c r="H34" i="22" s="1"/>
  <c r="B34" i="22"/>
  <c r="A34" i="22"/>
  <c r="F33" i="22"/>
  <c r="H33" i="22" s="1"/>
  <c r="B33" i="22"/>
  <c r="A33" i="22"/>
  <c r="F32" i="22"/>
  <c r="H32" i="22" s="1"/>
  <c r="B32" i="22"/>
  <c r="A32" i="22"/>
  <c r="F31" i="22"/>
  <c r="H31" i="22" s="1"/>
  <c r="B31" i="22"/>
  <c r="A31" i="22"/>
  <c r="F30" i="22"/>
  <c r="H30" i="22" s="1"/>
  <c r="B30" i="22"/>
  <c r="A30" i="22"/>
  <c r="F29" i="22"/>
  <c r="H29" i="22" s="1"/>
  <c r="B29" i="22"/>
  <c r="A29" i="22"/>
  <c r="F27" i="22"/>
  <c r="H27" i="22" s="1"/>
  <c r="B27" i="22"/>
  <c r="A27" i="22"/>
  <c r="F26" i="22"/>
  <c r="H26" i="22" s="1"/>
  <c r="B26" i="22"/>
  <c r="A26" i="22"/>
  <c r="F25" i="22"/>
  <c r="H25" i="22" s="1"/>
  <c r="B25" i="22"/>
  <c r="A25" i="22"/>
  <c r="F24" i="22"/>
  <c r="H24" i="22" s="1"/>
  <c r="B24" i="22"/>
  <c r="A24" i="22"/>
  <c r="F23" i="22"/>
  <c r="H23" i="22" s="1"/>
  <c r="B23" i="22"/>
  <c r="A23" i="22"/>
  <c r="F43" i="21"/>
  <c r="H43" i="21" s="1"/>
  <c r="B43" i="21"/>
  <c r="A43" i="21"/>
  <c r="F42" i="21"/>
  <c r="H42" i="21" s="1"/>
  <c r="B42" i="21"/>
  <c r="A42" i="21"/>
  <c r="F41" i="21"/>
  <c r="H41" i="21" s="1"/>
  <c r="B41" i="21"/>
  <c r="A41" i="21"/>
  <c r="F39" i="21"/>
  <c r="H39" i="21" s="1"/>
  <c r="B39" i="21"/>
  <c r="A39" i="21"/>
  <c r="F38" i="21"/>
  <c r="H38" i="21" s="1"/>
  <c r="B38" i="21"/>
  <c r="A38" i="21"/>
  <c r="F37" i="21"/>
  <c r="H37" i="21" s="1"/>
  <c r="B37" i="21"/>
  <c r="A37" i="21"/>
  <c r="F36" i="21"/>
  <c r="H36" i="21" s="1"/>
  <c r="B36" i="21"/>
  <c r="A36" i="21"/>
  <c r="F34" i="21"/>
  <c r="H34" i="21" s="1"/>
  <c r="B34" i="21"/>
  <c r="A34" i="21"/>
  <c r="F33" i="21"/>
  <c r="H33" i="21" s="1"/>
  <c r="B33" i="21"/>
  <c r="A33" i="21"/>
  <c r="F32" i="21"/>
  <c r="H32" i="21" s="1"/>
  <c r="B32" i="21"/>
  <c r="A32" i="21"/>
  <c r="F31" i="21"/>
  <c r="H31" i="21" s="1"/>
  <c r="B31" i="21"/>
  <c r="A31" i="21"/>
  <c r="F30" i="21"/>
  <c r="H30" i="21" s="1"/>
  <c r="B30" i="21"/>
  <c r="A30" i="21"/>
  <c r="F29" i="21"/>
  <c r="H29" i="21" s="1"/>
  <c r="B29" i="21"/>
  <c r="A29" i="21"/>
  <c r="F27" i="21"/>
  <c r="H27" i="21" s="1"/>
  <c r="B27" i="21"/>
  <c r="A27" i="21"/>
  <c r="F26" i="21"/>
  <c r="H26" i="21" s="1"/>
  <c r="B26" i="21"/>
  <c r="A26" i="21"/>
  <c r="F25" i="21"/>
  <c r="H25" i="21" s="1"/>
  <c r="B25" i="21"/>
  <c r="A25" i="21"/>
  <c r="F24" i="21"/>
  <c r="H24" i="21" s="1"/>
  <c r="B24" i="21"/>
  <c r="A24" i="21"/>
  <c r="F23" i="21"/>
  <c r="H23" i="21" s="1"/>
  <c r="B23" i="21"/>
  <c r="A23" i="21"/>
  <c r="F43" i="20"/>
  <c r="H43" i="20" s="1"/>
  <c r="B43" i="20"/>
  <c r="A43" i="20"/>
  <c r="F42" i="20"/>
  <c r="H42" i="20" s="1"/>
  <c r="B42" i="20"/>
  <c r="A42" i="20"/>
  <c r="F41" i="20"/>
  <c r="H41" i="20" s="1"/>
  <c r="B41" i="20"/>
  <c r="A41" i="20"/>
  <c r="F39" i="20"/>
  <c r="H39" i="20" s="1"/>
  <c r="B39" i="20"/>
  <c r="A39" i="20"/>
  <c r="F38" i="20"/>
  <c r="H38" i="20" s="1"/>
  <c r="B38" i="20"/>
  <c r="A38" i="20"/>
  <c r="F37" i="20"/>
  <c r="H37" i="20" s="1"/>
  <c r="B37" i="20"/>
  <c r="A37" i="20"/>
  <c r="F36" i="20"/>
  <c r="H36" i="20" s="1"/>
  <c r="B36" i="20"/>
  <c r="A36" i="20"/>
  <c r="F34" i="20"/>
  <c r="H34" i="20" s="1"/>
  <c r="B34" i="20"/>
  <c r="A34" i="20"/>
  <c r="F33" i="20"/>
  <c r="H33" i="20" s="1"/>
  <c r="B33" i="20"/>
  <c r="A33" i="20"/>
  <c r="F32" i="20"/>
  <c r="H32" i="20" s="1"/>
  <c r="B32" i="20"/>
  <c r="A32" i="20"/>
  <c r="F31" i="20"/>
  <c r="H31" i="20" s="1"/>
  <c r="B31" i="20"/>
  <c r="A31" i="20"/>
  <c r="F30" i="20"/>
  <c r="H30" i="20" s="1"/>
  <c r="B30" i="20"/>
  <c r="A30" i="20"/>
  <c r="F29" i="20"/>
  <c r="H29" i="20" s="1"/>
  <c r="B29" i="20"/>
  <c r="A29" i="20"/>
  <c r="F27" i="20"/>
  <c r="H27" i="20" s="1"/>
  <c r="B27" i="20"/>
  <c r="A27" i="20"/>
  <c r="F26" i="20"/>
  <c r="H26" i="20" s="1"/>
  <c r="B26" i="20"/>
  <c r="A26" i="20"/>
  <c r="F25" i="20"/>
  <c r="H25" i="20" s="1"/>
  <c r="B25" i="20"/>
  <c r="A25" i="20"/>
  <c r="F24" i="20"/>
  <c r="H24" i="20" s="1"/>
  <c r="B24" i="20"/>
  <c r="A24" i="20"/>
  <c r="F23" i="20"/>
  <c r="H23" i="20" s="1"/>
  <c r="B23" i="20"/>
  <c r="A23" i="20"/>
  <c r="D36" i="11"/>
  <c r="D37" i="11"/>
  <c r="D38" i="11"/>
  <c r="D33" i="11"/>
  <c r="D34" i="11"/>
  <c r="F43" i="19"/>
  <c r="H43" i="19" s="1"/>
  <c r="B43" i="19"/>
  <c r="A43" i="19"/>
  <c r="F42" i="19"/>
  <c r="H42" i="19" s="1"/>
  <c r="B42" i="19"/>
  <c r="A42" i="19"/>
  <c r="F41" i="19"/>
  <c r="H41" i="19" s="1"/>
  <c r="B41" i="19"/>
  <c r="A41" i="19"/>
  <c r="F39" i="19"/>
  <c r="H39" i="19" s="1"/>
  <c r="B39" i="19"/>
  <c r="A39" i="19"/>
  <c r="F38" i="19"/>
  <c r="H38" i="19" s="1"/>
  <c r="B38" i="19"/>
  <c r="A38" i="19"/>
  <c r="F37" i="19"/>
  <c r="H37" i="19" s="1"/>
  <c r="B37" i="19"/>
  <c r="A37" i="19"/>
  <c r="F36" i="19"/>
  <c r="H36" i="19" s="1"/>
  <c r="B36" i="19"/>
  <c r="A36" i="19"/>
  <c r="F34" i="19"/>
  <c r="H34" i="19" s="1"/>
  <c r="B34" i="19"/>
  <c r="A34" i="19"/>
  <c r="F33" i="19"/>
  <c r="H33" i="19" s="1"/>
  <c r="B33" i="19"/>
  <c r="A33" i="19"/>
  <c r="F32" i="19"/>
  <c r="H32" i="19" s="1"/>
  <c r="B32" i="19"/>
  <c r="A32" i="19"/>
  <c r="F31" i="19"/>
  <c r="H31" i="19" s="1"/>
  <c r="B31" i="19"/>
  <c r="A31" i="19"/>
  <c r="F30" i="19"/>
  <c r="H30" i="19" s="1"/>
  <c r="B30" i="19"/>
  <c r="A30" i="19"/>
  <c r="F29" i="19"/>
  <c r="H29" i="19" s="1"/>
  <c r="B29" i="19"/>
  <c r="A29" i="19"/>
  <c r="F27" i="19"/>
  <c r="H27" i="19" s="1"/>
  <c r="B27" i="19"/>
  <c r="A27" i="19"/>
  <c r="F26" i="19"/>
  <c r="H26" i="19" s="1"/>
  <c r="B26" i="19"/>
  <c r="A26" i="19"/>
  <c r="F25" i="19"/>
  <c r="H25" i="19" s="1"/>
  <c r="B25" i="19"/>
  <c r="A25" i="19"/>
  <c r="F24" i="19"/>
  <c r="H24" i="19" s="1"/>
  <c r="B24" i="19"/>
  <c r="A24" i="19"/>
  <c r="F23" i="19"/>
  <c r="H23" i="19" s="1"/>
  <c r="B23" i="19"/>
  <c r="A23" i="19"/>
  <c r="F43" i="17"/>
  <c r="H43" i="17" s="1"/>
  <c r="B43" i="17"/>
  <c r="A43" i="17"/>
  <c r="F42" i="17"/>
  <c r="H42" i="17" s="1"/>
  <c r="B42" i="17"/>
  <c r="A42" i="17"/>
  <c r="F41" i="17"/>
  <c r="H41" i="17" s="1"/>
  <c r="B41" i="17"/>
  <c r="A41" i="17"/>
  <c r="A39" i="17"/>
  <c r="B39" i="17"/>
  <c r="A38" i="17"/>
  <c r="B38" i="17"/>
  <c r="F38" i="17"/>
  <c r="H38" i="17" s="1"/>
  <c r="B37" i="17"/>
  <c r="A37" i="17"/>
  <c r="B36" i="17"/>
  <c r="A36" i="17"/>
  <c r="B34" i="17"/>
  <c r="A34" i="17"/>
  <c r="B33" i="17"/>
  <c r="A33" i="17"/>
  <c r="B32" i="17"/>
  <c r="A32" i="17"/>
  <c r="B31" i="17"/>
  <c r="A31" i="17"/>
  <c r="A30" i="17"/>
  <c r="B29" i="17"/>
  <c r="A29" i="17"/>
  <c r="A24" i="17"/>
  <c r="B24" i="17"/>
  <c r="A25" i="17"/>
  <c r="B25" i="17"/>
  <c r="A26" i="17"/>
  <c r="B26" i="17"/>
  <c r="A27" i="17"/>
  <c r="B27" i="17"/>
  <c r="B23" i="17"/>
  <c r="F32" i="17"/>
  <c r="H32" i="17" s="1"/>
  <c r="F33" i="17"/>
  <c r="H33" i="17" s="1"/>
  <c r="F34" i="17"/>
  <c r="H34" i="17" s="1"/>
  <c r="D27" i="11"/>
  <c r="D28" i="11"/>
  <c r="D29" i="11"/>
  <c r="F55" i="11"/>
  <c r="F27" i="17"/>
  <c r="H27" i="17" s="1"/>
  <c r="U18" i="11"/>
  <c r="V18" i="11" s="1"/>
  <c r="S18" i="11"/>
  <c r="T18" i="11" s="1"/>
  <c r="Q18" i="11"/>
  <c r="R18" i="11" s="1"/>
  <c r="O18" i="11"/>
  <c r="P18" i="11" s="1"/>
  <c r="M18" i="11"/>
  <c r="N18" i="11" s="1"/>
  <c r="AA14" i="11"/>
  <c r="AA12" i="11"/>
  <c r="Y14" i="11"/>
  <c r="Y12" i="11"/>
  <c r="W14" i="11"/>
  <c r="W12" i="11"/>
  <c r="U14" i="11"/>
  <c r="U12" i="11"/>
  <c r="S14" i="11"/>
  <c r="S12" i="11"/>
  <c r="Q14" i="11"/>
  <c r="Q12" i="11"/>
  <c r="O14" i="11"/>
  <c r="O12" i="11"/>
  <c r="M14" i="11"/>
  <c r="M12" i="11"/>
  <c r="K14" i="11"/>
  <c r="K12" i="11"/>
  <c r="I14" i="11"/>
  <c r="I12" i="11"/>
  <c r="G14" i="11"/>
  <c r="G12" i="11"/>
  <c r="E12" i="11"/>
  <c r="E14" i="11"/>
  <c r="D45" i="11"/>
  <c r="AA19" i="11"/>
  <c r="AB19" i="11" s="1"/>
  <c r="AA20" i="11"/>
  <c r="AB20" i="11" s="1"/>
  <c r="AA21" i="11"/>
  <c r="AB21" i="11" s="1"/>
  <c r="AA22" i="11"/>
  <c r="AB22" i="11" s="1"/>
  <c r="AA18" i="11"/>
  <c r="AB18" i="11" s="1"/>
  <c r="Y18" i="11"/>
  <c r="Z18" i="11" s="1"/>
  <c r="W18" i="11"/>
  <c r="X18" i="11" s="1"/>
  <c r="K18" i="11"/>
  <c r="L18" i="11" s="1"/>
  <c r="I18" i="11"/>
  <c r="J18" i="11" s="1"/>
  <c r="B18" i="29"/>
  <c r="B17" i="29"/>
  <c r="B16" i="29"/>
  <c r="B15" i="29"/>
  <c r="B14" i="29"/>
  <c r="B13" i="29"/>
  <c r="B12" i="29"/>
  <c r="B18" i="28"/>
  <c r="B17" i="28"/>
  <c r="B16" i="28"/>
  <c r="B15" i="28"/>
  <c r="B14" i="28"/>
  <c r="B13" i="28"/>
  <c r="B12" i="28"/>
  <c r="B18" i="27"/>
  <c r="B17" i="27"/>
  <c r="B16" i="27"/>
  <c r="B15" i="27"/>
  <c r="B14" i="27"/>
  <c r="B13" i="27"/>
  <c r="B12" i="27"/>
  <c r="B18" i="26"/>
  <c r="B17" i="26"/>
  <c r="B16" i="26"/>
  <c r="B15" i="26"/>
  <c r="B14" i="26"/>
  <c r="B13" i="26"/>
  <c r="B12" i="26"/>
  <c r="B18" i="25"/>
  <c r="B17" i="25"/>
  <c r="B16" i="25"/>
  <c r="B15" i="25"/>
  <c r="B14" i="25"/>
  <c r="B13" i="25"/>
  <c r="B12" i="25"/>
  <c r="B18" i="24"/>
  <c r="B17" i="24"/>
  <c r="B16" i="24"/>
  <c r="B15" i="24"/>
  <c r="B14" i="24"/>
  <c r="B13" i="24"/>
  <c r="B12" i="24"/>
  <c r="B18" i="23"/>
  <c r="B17" i="23"/>
  <c r="B16" i="23"/>
  <c r="B15" i="23"/>
  <c r="B14" i="23"/>
  <c r="B13" i="23"/>
  <c r="B12" i="23"/>
  <c r="B18" i="22"/>
  <c r="B17" i="22"/>
  <c r="B16" i="22"/>
  <c r="B15" i="22"/>
  <c r="B14" i="22"/>
  <c r="B13" i="22"/>
  <c r="B12" i="22"/>
  <c r="B18" i="21"/>
  <c r="B17" i="21"/>
  <c r="B16" i="21"/>
  <c r="B15" i="21"/>
  <c r="B14" i="21"/>
  <c r="B13" i="21"/>
  <c r="B12" i="21"/>
  <c r="B18" i="20"/>
  <c r="B17" i="20"/>
  <c r="B16" i="20"/>
  <c r="B15" i="20"/>
  <c r="B14" i="20"/>
  <c r="B13" i="20"/>
  <c r="B12" i="20"/>
  <c r="G18" i="11"/>
  <c r="H18" i="11" s="1"/>
  <c r="E18" i="11"/>
  <c r="F18" i="11" s="1"/>
  <c r="B18" i="19"/>
  <c r="B17" i="19"/>
  <c r="B16" i="19"/>
  <c r="B15" i="19"/>
  <c r="B14" i="19"/>
  <c r="B13" i="19"/>
  <c r="B12" i="19"/>
  <c r="F36" i="17"/>
  <c r="H36" i="17" s="1"/>
  <c r="F37" i="17"/>
  <c r="H37" i="17" s="1"/>
  <c r="F39" i="17"/>
  <c r="H39" i="17" s="1"/>
  <c r="F29" i="17"/>
  <c r="H29" i="17" s="1"/>
  <c r="F30" i="17"/>
  <c r="H30" i="17" s="1"/>
  <c r="F31" i="17"/>
  <c r="H31" i="17" s="1"/>
  <c r="F24" i="17"/>
  <c r="H24" i="17" s="1"/>
  <c r="F25" i="17"/>
  <c r="H25" i="17" s="1"/>
  <c r="F26" i="17"/>
  <c r="H26" i="17" s="1"/>
  <c r="F23" i="17"/>
  <c r="H23" i="17" s="1"/>
  <c r="D32" i="11"/>
  <c r="D31" i="11"/>
  <c r="D25" i="11"/>
  <c r="D26" i="11"/>
  <c r="D24" i="11"/>
  <c r="D19" i="11"/>
  <c r="D20" i="11"/>
  <c r="D21" i="11"/>
  <c r="D22" i="11"/>
  <c r="D18" i="11"/>
  <c r="C35" i="11"/>
  <c r="C30" i="11"/>
  <c r="D30" i="11"/>
  <c r="C17" i="11"/>
  <c r="F51" i="11"/>
  <c r="AB42" i="11"/>
  <c r="Z42" i="11"/>
  <c r="X42" i="11"/>
  <c r="V42" i="11"/>
  <c r="T42" i="11"/>
  <c r="R42" i="11"/>
  <c r="P42" i="11"/>
  <c r="N42" i="11"/>
  <c r="L42" i="11"/>
  <c r="J42" i="11"/>
  <c r="H42" i="11"/>
  <c r="F42" i="11"/>
  <c r="D23" i="11"/>
  <c r="C40" i="11"/>
  <c r="C53" i="11" s="1"/>
  <c r="D17" i="11" l="1"/>
  <c r="H35" i="20"/>
  <c r="H35" i="22"/>
  <c r="H35" i="29"/>
  <c r="H28" i="26"/>
  <c r="D44" i="11"/>
  <c r="K17" i="11"/>
  <c r="D49" i="11"/>
  <c r="H22" i="28"/>
  <c r="C9" i="12"/>
  <c r="C20" i="12"/>
  <c r="C11" i="12"/>
  <c r="C19" i="12"/>
  <c r="AA45" i="11"/>
  <c r="C13" i="12"/>
  <c r="C16" i="12"/>
  <c r="C14" i="12"/>
  <c r="C17" i="12"/>
  <c r="G20" i="12"/>
  <c r="C15" i="12"/>
  <c r="C18" i="12"/>
  <c r="C12" i="12"/>
  <c r="C10" i="12"/>
  <c r="I28" i="12"/>
  <c r="H40" i="20"/>
  <c r="H40" i="22"/>
  <c r="D35" i="11"/>
  <c r="H28" i="21"/>
  <c r="H28" i="23"/>
  <c r="H35" i="24"/>
  <c r="H40" i="24"/>
  <c r="H28" i="25"/>
  <c r="U35" i="11"/>
  <c r="K30" i="11"/>
  <c r="K35" i="11"/>
  <c r="I30" i="11"/>
  <c r="E35" i="11"/>
  <c r="O30" i="11"/>
  <c r="H40" i="27"/>
  <c r="H40" i="29"/>
  <c r="AA30" i="11"/>
  <c r="AA35" i="11"/>
  <c r="Y30" i="11"/>
  <c r="W30" i="11"/>
  <c r="Q35" i="11"/>
  <c r="O17" i="11"/>
  <c r="H22" i="19"/>
  <c r="H35" i="27"/>
  <c r="H28" i="28"/>
  <c r="H40" i="17"/>
  <c r="H28" i="27"/>
  <c r="H35" i="28"/>
  <c r="Y23" i="11"/>
  <c r="W23" i="11"/>
  <c r="I23" i="11"/>
  <c r="H22" i="17"/>
  <c r="Y35" i="11"/>
  <c r="S30" i="11"/>
  <c r="I35" i="11"/>
  <c r="W35" i="11"/>
  <c r="Q30" i="11"/>
  <c r="G17" i="11"/>
  <c r="AA17" i="11"/>
  <c r="U17" i="11"/>
  <c r="H28" i="19"/>
  <c r="H22" i="20"/>
  <c r="H22" i="22"/>
  <c r="H22" i="24"/>
  <c r="H22" i="27"/>
  <c r="H44" i="27" s="1"/>
  <c r="H22" i="29"/>
  <c r="M30" i="11"/>
  <c r="M35" i="11"/>
  <c r="G23" i="11"/>
  <c r="G35" i="11"/>
  <c r="H35" i="17"/>
  <c r="E17" i="11"/>
  <c r="I17" i="11"/>
  <c r="I40" i="11" s="1"/>
  <c r="Y17" i="11"/>
  <c r="S17" i="11"/>
  <c r="H28" i="20"/>
  <c r="H35" i="21"/>
  <c r="H40" i="21"/>
  <c r="H28" i="22"/>
  <c r="H35" i="23"/>
  <c r="H40" i="23"/>
  <c r="H28" i="24"/>
  <c r="H35" i="25"/>
  <c r="H40" i="25"/>
  <c r="H40" i="28"/>
  <c r="H44" i="28" s="1"/>
  <c r="H28" i="29"/>
  <c r="H35" i="26"/>
  <c r="H40" i="26"/>
  <c r="AA23" i="11"/>
  <c r="U23" i="11"/>
  <c r="S23" i="11"/>
  <c r="S35" i="11"/>
  <c r="O23" i="11"/>
  <c r="O40" i="11" s="1"/>
  <c r="O35" i="11"/>
  <c r="K23" i="11"/>
  <c r="K40" i="11" s="1"/>
  <c r="E23" i="11"/>
  <c r="H28" i="17"/>
  <c r="W17" i="11"/>
  <c r="Q17" i="11"/>
  <c r="H35" i="19"/>
  <c r="H40" i="19"/>
  <c r="H44" i="19" s="1"/>
  <c r="H22" i="21"/>
  <c r="H22" i="23"/>
  <c r="H22" i="25"/>
  <c r="H22" i="26"/>
  <c r="H44" i="26" s="1"/>
  <c r="U30" i="11"/>
  <c r="Q23" i="11"/>
  <c r="M17" i="11"/>
  <c r="M23" i="11"/>
  <c r="G30" i="11"/>
  <c r="E30" i="11"/>
  <c r="D15" i="12" l="1"/>
  <c r="E15" i="12" s="1"/>
  <c r="AB45" i="11"/>
  <c r="AA44" i="11" s="1"/>
  <c r="AA49" i="11" s="1"/>
  <c r="AB9" i="32"/>
  <c r="AA8" i="32" s="1"/>
  <c r="D10" i="12"/>
  <c r="E10" i="12" s="1"/>
  <c r="D40" i="11"/>
  <c r="D53" i="11" s="1"/>
  <c r="Y40" i="11"/>
  <c r="Y42" i="11" s="1"/>
  <c r="D20" i="12"/>
  <c r="E20" i="12" s="1"/>
  <c r="D19" i="12"/>
  <c r="E19" i="12" s="1"/>
  <c r="H46" i="26"/>
  <c r="H48" i="26" s="1"/>
  <c r="D14" i="12"/>
  <c r="D11" i="12"/>
  <c r="D17" i="12"/>
  <c r="D16" i="12"/>
  <c r="D12" i="12"/>
  <c r="D18" i="12"/>
  <c r="D9" i="12"/>
  <c r="F15" i="12"/>
  <c r="Q9" i="32" s="1"/>
  <c r="D13" i="12"/>
  <c r="H44" i="17"/>
  <c r="H44" i="29"/>
  <c r="H44" i="20"/>
  <c r="W40" i="11"/>
  <c r="H44" i="22"/>
  <c r="K42" i="11"/>
  <c r="O42" i="11"/>
  <c r="I42" i="11"/>
  <c r="W42" i="11"/>
  <c r="AA40" i="11"/>
  <c r="H44" i="21"/>
  <c r="H44" i="23"/>
  <c r="Q40" i="11"/>
  <c r="S40" i="11"/>
  <c r="H44" i="24"/>
  <c r="U40" i="11"/>
  <c r="M40" i="11"/>
  <c r="H44" i="25"/>
  <c r="E40" i="11"/>
  <c r="G40" i="11"/>
  <c r="F19" i="12" l="1"/>
  <c r="Y9" i="32" s="1"/>
  <c r="F10" i="12"/>
  <c r="E18" i="12"/>
  <c r="F18" i="12"/>
  <c r="W9" i="32" s="1"/>
  <c r="E12" i="12"/>
  <c r="F12" i="12"/>
  <c r="K9" i="32" s="1"/>
  <c r="E14" i="12"/>
  <c r="F14" i="12"/>
  <c r="O9" i="32" s="1"/>
  <c r="E9" i="12"/>
  <c r="F9" i="12"/>
  <c r="E9" i="32" s="1"/>
  <c r="E11" i="12"/>
  <c r="F11" i="12"/>
  <c r="I9" i="32" s="1"/>
  <c r="E13" i="12"/>
  <c r="F13" i="12"/>
  <c r="M9" i="32" s="1"/>
  <c r="G15" i="12"/>
  <c r="R9" i="32" s="1"/>
  <c r="Q8" i="32" s="1"/>
  <c r="Q45" i="11"/>
  <c r="E17" i="12"/>
  <c r="F17" i="12"/>
  <c r="U9" i="32" s="1"/>
  <c r="E16" i="12"/>
  <c r="F16" i="12"/>
  <c r="S9" i="32" s="1"/>
  <c r="G42" i="11"/>
  <c r="U42" i="11"/>
  <c r="M42" i="11"/>
  <c r="Q42" i="11"/>
  <c r="S42" i="11"/>
  <c r="AA42" i="11"/>
  <c r="AA53" i="11"/>
  <c r="AA34" i="32" s="1"/>
  <c r="E42" i="11"/>
  <c r="Y45" i="11" l="1"/>
  <c r="G10" i="12"/>
  <c r="G9" i="32"/>
  <c r="G45" i="11"/>
  <c r="G19" i="12"/>
  <c r="Z9" i="32" s="1"/>
  <c r="Y8" i="32" s="1"/>
  <c r="R45" i="11"/>
  <c r="Q44" i="11" s="1"/>
  <c r="Q49" i="11" s="1"/>
  <c r="Q53" i="11" s="1"/>
  <c r="Q34" i="32" s="1"/>
  <c r="H46" i="24"/>
  <c r="H48" i="24" s="1"/>
  <c r="S45" i="11"/>
  <c r="G16" i="12"/>
  <c r="T9" i="32" s="1"/>
  <c r="S8" i="32" s="1"/>
  <c r="G14" i="12"/>
  <c r="P9" i="32" s="1"/>
  <c r="O8" i="32" s="1"/>
  <c r="O45" i="11"/>
  <c r="W45" i="11"/>
  <c r="G18" i="12"/>
  <c r="X9" i="32" s="1"/>
  <c r="W8" i="32" s="1"/>
  <c r="M45" i="11"/>
  <c r="G13" i="12"/>
  <c r="N9" i="32" s="1"/>
  <c r="M8" i="32" s="1"/>
  <c r="E45" i="11"/>
  <c r="G9" i="12"/>
  <c r="F9" i="32" s="1"/>
  <c r="E8" i="32" s="1"/>
  <c r="G17" i="12"/>
  <c r="V9" i="32" s="1"/>
  <c r="U8" i="32" s="1"/>
  <c r="U45" i="11"/>
  <c r="K45" i="11"/>
  <c r="G12" i="12"/>
  <c r="L9" i="32" s="1"/>
  <c r="K8" i="32" s="1"/>
  <c r="G11" i="12"/>
  <c r="J9" i="32" s="1"/>
  <c r="I8" i="32" s="1"/>
  <c r="I45" i="11"/>
  <c r="AB7" i="32" l="1"/>
  <c r="AA7" i="32"/>
  <c r="H46" i="29"/>
  <c r="H48" i="29" s="1"/>
  <c r="Z45" i="11"/>
  <c r="Y44" i="11" s="1"/>
  <c r="Y49" i="11" s="1"/>
  <c r="Y53" i="11" s="1"/>
  <c r="Y34" i="32" s="1"/>
  <c r="Z7" i="32" s="1"/>
  <c r="H9" i="32"/>
  <c r="G8" i="32" s="1"/>
  <c r="H45" i="11"/>
  <c r="G44" i="11" s="1"/>
  <c r="G49" i="11" s="1"/>
  <c r="G53" i="11" s="1"/>
  <c r="G34" i="32" s="1"/>
  <c r="H46" i="19"/>
  <c r="H48" i="19" s="1"/>
  <c r="H46" i="21"/>
  <c r="H48" i="21" s="1"/>
  <c r="L45" i="11"/>
  <c r="K44" i="11" s="1"/>
  <c r="K49" i="11" s="1"/>
  <c r="K53" i="11" s="1"/>
  <c r="K34" i="32" s="1"/>
  <c r="H46" i="27"/>
  <c r="H48" i="27" s="1"/>
  <c r="V45" i="11"/>
  <c r="U44" i="11" s="1"/>
  <c r="U49" i="11" s="1"/>
  <c r="U53" i="11" s="1"/>
  <c r="U34" i="32" s="1"/>
  <c r="P45" i="11"/>
  <c r="O44" i="11" s="1"/>
  <c r="O49" i="11" s="1"/>
  <c r="O53" i="11" s="1"/>
  <c r="O34" i="32" s="1"/>
  <c r="H46" i="23"/>
  <c r="H48" i="23" s="1"/>
  <c r="H46" i="20"/>
  <c r="H48" i="20" s="1"/>
  <c r="J45" i="11"/>
  <c r="I44" i="11" s="1"/>
  <c r="I49" i="11" s="1"/>
  <c r="I53" i="11" s="1"/>
  <c r="I34" i="32" s="1"/>
  <c r="H46" i="17"/>
  <c r="H48" i="17" s="1"/>
  <c r="F45" i="11"/>
  <c r="E44" i="11" s="1"/>
  <c r="E49" i="11" s="1"/>
  <c r="E53" i="11" s="1"/>
  <c r="E34" i="32" s="1"/>
  <c r="T45" i="11"/>
  <c r="S44" i="11" s="1"/>
  <c r="S49" i="11" s="1"/>
  <c r="S53" i="11" s="1"/>
  <c r="S34" i="32" s="1"/>
  <c r="H46" i="25"/>
  <c r="H48" i="25" s="1"/>
  <c r="H46" i="22"/>
  <c r="H48" i="22" s="1"/>
  <c r="N45" i="11"/>
  <c r="M44" i="11" s="1"/>
  <c r="M49" i="11" s="1"/>
  <c r="M53" i="11" s="1"/>
  <c r="M34" i="32" s="1"/>
  <c r="H46" i="28"/>
  <c r="H48" i="28" s="1"/>
  <c r="X45" i="11"/>
  <c r="W44" i="11" s="1"/>
  <c r="W49" i="11" s="1"/>
  <c r="W53" i="11" s="1"/>
  <c r="W34" i="32" s="1"/>
  <c r="P7" i="32" l="1"/>
  <c r="Y7" i="32"/>
  <c r="AA36" i="32"/>
  <c r="M36" i="32"/>
  <c r="E36" i="32"/>
  <c r="K36" i="32"/>
  <c r="O36" i="32"/>
  <c r="G36" i="32"/>
  <c r="W36" i="32"/>
  <c r="I36" i="32"/>
  <c r="U36" i="32"/>
  <c r="Q36" i="32"/>
  <c r="S36" i="32"/>
  <c r="Y36" i="32"/>
  <c r="AA55" i="11"/>
  <c r="K55" i="11"/>
  <c r="I55" i="11"/>
  <c r="M55" i="11"/>
  <c r="Q55" i="11"/>
  <c r="U55" i="11"/>
  <c r="Y55" i="11"/>
  <c r="E55" i="11"/>
  <c r="G55" i="11"/>
  <c r="O55" i="11"/>
  <c r="S55" i="11"/>
  <c r="W55" i="11"/>
  <c r="O7" i="32" l="1"/>
  <c r="G7" i="32"/>
  <c r="H7" i="32"/>
  <c r="J7" i="32"/>
  <c r="I7" i="32"/>
  <c r="R7" i="32"/>
  <c r="Q7" i="32"/>
  <c r="X7" i="32"/>
  <c r="W7" i="32"/>
  <c r="L7" i="32"/>
  <c r="K7" i="32"/>
  <c r="S7" i="32"/>
  <c r="T7" i="32"/>
  <c r="N7" i="32"/>
  <c r="M7" i="32"/>
  <c r="V7" i="32"/>
  <c r="U7" i="32"/>
</calcChain>
</file>

<file path=xl/comments1.xml><?xml version="1.0" encoding="utf-8"?>
<comments xmlns="http://schemas.openxmlformats.org/spreadsheetml/2006/main">
  <authors>
    <author>Mader Stefan</author>
  </authors>
  <commentList>
    <comment ref="C16" authorId="0" shapeId="0">
      <text>
        <r>
          <rPr>
            <b/>
            <sz val="12"/>
            <color indexed="81"/>
            <rFont val="Tahoma"/>
            <family val="2"/>
          </rPr>
          <t xml:space="preserve">Gewichtung, wird in Sheets A-M übertragen </t>
        </r>
      </text>
    </comment>
  </commentList>
</comments>
</file>

<file path=xl/sharedStrings.xml><?xml version="1.0" encoding="utf-8"?>
<sst xmlns="http://schemas.openxmlformats.org/spreadsheetml/2006/main" count="803" uniqueCount="115">
  <si>
    <t>G</t>
  </si>
  <si>
    <t>Punkte</t>
  </si>
  <si>
    <t>Total</t>
  </si>
  <si>
    <t>Preis</t>
  </si>
  <si>
    <t>N</t>
  </si>
  <si>
    <t>Rang</t>
  </si>
  <si>
    <t>Anbieter</t>
  </si>
  <si>
    <t>Zuschlagskriterien / Noten</t>
  </si>
  <si>
    <t>Firmenbezeichnung, Ort</t>
  </si>
  <si>
    <t>Projekt- / Ausschreibungsbezeichnung</t>
  </si>
  <si>
    <t>Max. Pkt.</t>
  </si>
  <si>
    <t>ZK 2</t>
  </si>
  <si>
    <t>ZK 3</t>
  </si>
  <si>
    <t>Total Pkt. ohne Preis</t>
  </si>
  <si>
    <t>Total Pkt. Preis</t>
  </si>
  <si>
    <t>Rang Preis</t>
  </si>
  <si>
    <t>Gesamtkosten</t>
  </si>
  <si>
    <t>Anbieter (Firma)</t>
  </si>
  <si>
    <t>Bereinigte 
Angebotspreise (CHF)</t>
  </si>
  <si>
    <t>Differenz zum günstigsten Angebot</t>
  </si>
  <si>
    <t>Delta zum günstigsten Angebot in % = Punkteabzug vom Punktemaximum in %</t>
  </si>
  <si>
    <t>Beurteilung (Punkte / keine Punkte)</t>
  </si>
  <si>
    <t>[CHF]</t>
  </si>
  <si>
    <t>[%]</t>
  </si>
  <si>
    <t>[Text]</t>
  </si>
  <si>
    <t>[Punkte]</t>
  </si>
  <si>
    <t>[Rang]</t>
  </si>
  <si>
    <t>A</t>
  </si>
  <si>
    <t>B</t>
  </si>
  <si>
    <t>C</t>
  </si>
  <si>
    <t>D</t>
  </si>
  <si>
    <t>E</t>
  </si>
  <si>
    <t>F</t>
  </si>
  <si>
    <t>H</t>
  </si>
  <si>
    <t>J</t>
  </si>
  <si>
    <t>K</t>
  </si>
  <si>
    <t>L</t>
  </si>
  <si>
    <t>Eckwerte der Berechnungen</t>
  </si>
  <si>
    <t>CHF</t>
  </si>
  <si>
    <t>EK1</t>
  </si>
  <si>
    <t>EK2</t>
  </si>
  <si>
    <t>EK3</t>
  </si>
  <si>
    <t>EK4</t>
  </si>
  <si>
    <t>EK</t>
  </si>
  <si>
    <t>Alle Eignungskriterien erfüllt</t>
  </si>
  <si>
    <t>erfüllt / nicht erfüllt</t>
  </si>
  <si>
    <t>Bemerkungen eintragen</t>
  </si>
  <si>
    <t>Ja /Nein</t>
  </si>
  <si>
    <t>EK5</t>
  </si>
  <si>
    <t>EK6</t>
  </si>
  <si>
    <t>EK7</t>
  </si>
  <si>
    <t>ZK 4</t>
  </si>
  <si>
    <t>ZK 5</t>
  </si>
  <si>
    <t>Formelle Prüfung</t>
  </si>
  <si>
    <t>Rang Zuschlagskriterien OHNE Preis</t>
  </si>
  <si>
    <t>Eingabefelder</t>
  </si>
  <si>
    <r>
      <t xml:space="preserve">Keine Eingabe </t>
    </r>
    <r>
      <rPr>
        <sz val="11"/>
        <rFont val="Arial"/>
        <family val="2"/>
      </rPr>
      <t>(Formeln, Resultate)</t>
    </r>
  </si>
  <si>
    <t>Nachweis der Verfügbarkeit des Schlüsselpersonals</t>
  </si>
  <si>
    <t>Zertifizierung gemäss ISO 9001 oder gleichwertig</t>
  </si>
  <si>
    <t>xxx</t>
  </si>
  <si>
    <t>Projektleiter</t>
  </si>
  <si>
    <t>Projektleiter Stv.</t>
  </si>
  <si>
    <t>Aufgabenanalyse</t>
  </si>
  <si>
    <t>bereinigter Angebotspreis</t>
  </si>
  <si>
    <t>Plausibilität der Stundenverteilung</t>
  </si>
  <si>
    <t>ZK 1</t>
  </si>
  <si>
    <t>Eignungskriterien</t>
  </si>
  <si>
    <t>Zuschlagskriterien</t>
  </si>
  <si>
    <t>Bemerkungen</t>
  </si>
  <si>
    <t>Note</t>
  </si>
  <si>
    <t>Gewichtung</t>
  </si>
  <si>
    <t>Total Punkte (ohne Preis)</t>
  </si>
  <si>
    <t>Formelle Prüfung erfüllt</t>
  </si>
  <si>
    <t>Evaluation: Übersicht</t>
  </si>
  <si>
    <t>Erfüllt?</t>
  </si>
  <si>
    <t>Punkte Preis</t>
  </si>
  <si>
    <t>Total Punkte</t>
  </si>
  <si>
    <t>Vorgehensvorschlag</t>
  </si>
  <si>
    <t>QM-Konzept / Risikoanalyse</t>
  </si>
  <si>
    <t>QM-Konzept</t>
  </si>
  <si>
    <t>Risikoanalyse</t>
  </si>
  <si>
    <t>Referenzprojekt des Anbieters</t>
  </si>
  <si>
    <t>Referenzobjekt einer Schlüsselperson</t>
  </si>
  <si>
    <t>Maximal 50% der Arbeiten durch Subunternehmer erbracht</t>
  </si>
  <si>
    <t>Schlüsselpersonal</t>
  </si>
  <si>
    <t>Aufgabenanalyse, Vorgehensvorschlag</t>
  </si>
  <si>
    <t>Bewertung Anbieter B</t>
  </si>
  <si>
    <t>Bewertung Anbieter A</t>
  </si>
  <si>
    <t>Bewertung Anbieter C</t>
  </si>
  <si>
    <t>Bewertung Anbieter D</t>
  </si>
  <si>
    <t>Bewertung Anbieter E</t>
  </si>
  <si>
    <t>Bewertung Anbieter F</t>
  </si>
  <si>
    <t>Bewertung Anbieter G</t>
  </si>
  <si>
    <t>Bewertung Anbieter H</t>
  </si>
  <si>
    <t>Bewertung Anbieter J</t>
  </si>
  <si>
    <t>Bewertung Anbieter K</t>
  </si>
  <si>
    <t>Bewertung Anbieter L</t>
  </si>
  <si>
    <t>[Note]</t>
  </si>
  <si>
    <t>Höchste Note = günstigste Offerte (Nt. Max.):</t>
  </si>
  <si>
    <t>Preisgrenze für Note 0 (Nt. Null):</t>
  </si>
  <si>
    <t>Differenz Nt. Null - Nt. Max.:</t>
  </si>
  <si>
    <t>Bewertung bereinigter Angebotspreis</t>
  </si>
  <si>
    <r>
      <t>Keine Eingabe</t>
    </r>
    <r>
      <rPr>
        <sz val="11"/>
        <rFont val="Arial"/>
        <family val="2"/>
      </rPr>
      <t xml:space="preserve"> (Formeln, Resultate)</t>
    </r>
  </si>
  <si>
    <t>Jahresumsatz des Anbieters &gt; doppelter Jahresumsatz des Auftrages</t>
  </si>
  <si>
    <t xml:space="preserve">Alle Eignungskriterien erfüllt </t>
  </si>
  <si>
    <t>Qualität der eingereichten Unterlagen</t>
  </si>
  <si>
    <t>Bewertung Anbieter I</t>
  </si>
  <si>
    <t>I</t>
  </si>
  <si>
    <t>Hinweise zur Evaluationstabelle</t>
  </si>
  <si>
    <t>Damit die Evaluationstabelle mit allen Bezügen und Darstellungen korrekt funktioniert, sind zusätzlich zu den gelben Hinweisfeldern auf den einzelnen Tabellenblättern noch folgende Punkte zu beachten:</t>
  </si>
  <si>
    <r>
      <t xml:space="preserve">1) Es dürfen </t>
    </r>
    <r>
      <rPr>
        <b/>
        <sz val="11"/>
        <rFont val="Arial"/>
        <family val="2"/>
      </rPr>
      <t>KEINE Tabellenblätter gelöscht</t>
    </r>
    <r>
      <rPr>
        <sz val="11"/>
        <rFont val="Arial"/>
        <family val="2"/>
      </rPr>
      <t xml:space="preserve"> werden. Jedoch können Tabellenblätter für nicht benötigte "Anbieter X" ausgeblendet werden.</t>
    </r>
  </si>
  <si>
    <r>
      <t xml:space="preserve">3) In den </t>
    </r>
    <r>
      <rPr>
        <b/>
        <sz val="11"/>
        <rFont val="Arial"/>
        <family val="2"/>
      </rPr>
      <t>Sheets A-L</t>
    </r>
    <r>
      <rPr>
        <sz val="11"/>
        <rFont val="Arial"/>
        <family val="2"/>
      </rPr>
      <t xml:space="preserve"> ist zwingend die </t>
    </r>
    <r>
      <rPr>
        <b/>
        <sz val="11"/>
        <rFont val="Arial"/>
        <family val="2"/>
      </rPr>
      <t>"Firmenbezeichnung, Ort"</t>
    </r>
    <r>
      <rPr>
        <sz val="11"/>
        <rFont val="Arial"/>
        <family val="2"/>
      </rPr>
      <t xml:space="preserve"> für alle Anbieter auszufüllen und zwar unabhängig davon, ob der Anbieter vom Verfahren ausgeschlossen wird oder nicht.</t>
    </r>
  </si>
  <si>
    <t>4) Im Tabellenblatt "Bereinigter Angebotspreis" sind für alle Anbieter, welche nicht vom Verfahren ausgeschlossen werden, die entsprechenden Beträge [CHF] einzugeben.</t>
  </si>
  <si>
    <r>
      <t xml:space="preserve">2) Im </t>
    </r>
    <r>
      <rPr>
        <b/>
        <sz val="11"/>
        <rFont val="Arial"/>
        <family val="2"/>
      </rPr>
      <t>Tabellenblatt "Übersicht"</t>
    </r>
    <r>
      <rPr>
        <sz val="11"/>
        <rFont val="Arial"/>
        <family val="2"/>
      </rPr>
      <t xml:space="preserve"> sind die </t>
    </r>
    <r>
      <rPr>
        <b/>
        <sz val="11"/>
        <rFont val="Arial"/>
        <family val="2"/>
      </rPr>
      <t>Spalten der nicht benötigten "Anbieter X" mittels der Funktion "DATEN &gt; Gruppieren" zu gruppieren</t>
    </r>
    <r>
      <rPr>
        <sz val="11"/>
        <rFont val="Arial"/>
        <family val="2"/>
      </rPr>
      <t xml:space="preserve"> und dann über den </t>
    </r>
    <r>
      <rPr>
        <b/>
        <sz val="11"/>
        <rFont val="Arial"/>
        <family val="2"/>
      </rPr>
      <t>Button (1-2)</t>
    </r>
    <r>
      <rPr>
        <sz val="11"/>
        <rFont val="Arial"/>
        <family val="2"/>
      </rPr>
      <t xml:space="preserve"> über der Spaltenbeschriftung </t>
    </r>
    <r>
      <rPr>
        <b/>
        <sz val="11"/>
        <rFont val="Arial"/>
        <family val="2"/>
      </rPr>
      <t>auszublenden</t>
    </r>
    <r>
      <rPr>
        <sz val="11"/>
        <rFont val="Arial"/>
        <family val="2"/>
      </rPr>
      <t xml:space="preserve"> (für "Anbieter L" ist dies als Beispiel bereits dargestellt). 
</t>
    </r>
    <r>
      <rPr>
        <b/>
        <sz val="11"/>
        <color rgb="FF0000FF"/>
        <rFont val="Arial"/>
        <family val="2"/>
      </rPr>
      <t>&gt;&gt; Mit dieser Vorgehensweise wird die Darstellung des Säulendiagramms auf dem Tabellenblatt "Anonymisierte Übersicht" automatisch gemäss den effektiven Anbietern angepasst.</t>
    </r>
  </si>
  <si>
    <r>
      <t xml:space="preserve">5) Wenn 3) und 4) korrekt vorgenommen wird, dann erscheinen im Tabellenblatt "Bereinigter Angebotspreis" in der Spalte A nur noch die Buchstaben von den effektiven Anbietern.
</t>
    </r>
    <r>
      <rPr>
        <b/>
        <sz val="11"/>
        <color rgb="FF0000FF"/>
        <rFont val="Arial"/>
        <family val="2"/>
      </rPr>
      <t>&gt;&gt; Dadurch verändert sich auch die Darstellung der Tabelle auf dem Tabellenblatt "Anonymisierte Übersicht" und zwar so, dass nur noch die Spalten der effektiven Anbieter lesbar sind (übrige Spalten sind weiss dargestellt und sollten so nicht ausgedruckt werden).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</si>
</sst>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0">
    <font>
      <sz val="10"/>
      <name val="Frutiger 45 Light"/>
      <family val="2"/>
    </font>
    <font>
      <sz val="10"/>
      <name val="Arial"/>
      <family val="2"/>
    </font>
    <font>
      <sz val="10"/>
      <name val="Arial"/>
      <family val="2"/>
    </font>
    <font>
      <b/>
      <sz val="13"/>
      <name val="Arial"/>
      <family val="2"/>
    </font>
    <font>
      <sz val="13"/>
      <name val="Arial"/>
      <family val="2"/>
    </font>
    <font>
      <sz val="11"/>
      <name val="Arial"/>
      <family val="2"/>
    </font>
    <font>
      <b/>
      <sz val="10"/>
      <name val="Arial"/>
      <family val="2"/>
    </font>
    <font>
      <sz val="8"/>
      <name val="Arial"/>
      <family val="2"/>
    </font>
    <font>
      <sz val="9"/>
      <name val="Arial"/>
      <family val="2"/>
    </font>
    <font>
      <b/>
      <sz val="20"/>
      <name val="Arial"/>
      <family val="2"/>
    </font>
    <font>
      <sz val="8"/>
      <color indexed="12"/>
      <name val="Arial"/>
      <family val="2"/>
    </font>
    <font>
      <b/>
      <sz val="10"/>
      <color indexed="10"/>
      <name val="Arial"/>
      <family val="2"/>
    </font>
    <font>
      <sz val="10"/>
      <color indexed="10"/>
      <name val="Arial"/>
      <family val="2"/>
    </font>
    <font>
      <sz val="11"/>
      <color indexed="10"/>
      <name val="Arial"/>
      <family val="2"/>
    </font>
    <font>
      <b/>
      <sz val="12"/>
      <color indexed="12"/>
      <name val="Arial"/>
      <family val="2"/>
    </font>
    <font>
      <b/>
      <sz val="8"/>
      <name val="Arial"/>
      <family val="2"/>
    </font>
    <font>
      <b/>
      <sz val="9"/>
      <name val="Arial"/>
      <family val="2"/>
    </font>
    <font>
      <sz val="10"/>
      <name val="Frutiger 45 Light"/>
      <family val="2"/>
    </font>
    <font>
      <sz val="8"/>
      <name val="Arial"/>
      <family val="2"/>
    </font>
    <font>
      <b/>
      <sz val="12"/>
      <name val="Arial"/>
      <family val="2"/>
    </font>
    <font>
      <b/>
      <i/>
      <sz val="9"/>
      <color indexed="9"/>
      <name val="Arial"/>
      <family val="2"/>
    </font>
    <font>
      <sz val="9"/>
      <color indexed="9"/>
      <name val="Arial"/>
      <family val="2"/>
    </font>
    <font>
      <sz val="10"/>
      <color indexed="9"/>
      <name val="Arial"/>
      <family val="2"/>
    </font>
    <font>
      <b/>
      <u/>
      <sz val="8"/>
      <name val="Arial"/>
      <family val="2"/>
    </font>
    <font>
      <sz val="10"/>
      <color indexed="12"/>
      <name val="Arial"/>
      <family val="2"/>
    </font>
    <font>
      <sz val="9"/>
      <color indexed="12"/>
      <name val="Arial"/>
      <family val="2"/>
    </font>
    <font>
      <b/>
      <sz val="10"/>
      <color indexed="12"/>
      <name val="Arial"/>
      <family val="2"/>
    </font>
    <font>
      <b/>
      <sz val="11"/>
      <name val="Arial"/>
      <family val="2"/>
    </font>
    <font>
      <b/>
      <sz val="8"/>
      <color indexed="12"/>
      <name val="Arial"/>
      <family val="2"/>
    </font>
    <font>
      <b/>
      <sz val="12"/>
      <color indexed="81"/>
      <name val="Tahoma"/>
      <family val="2"/>
    </font>
    <font>
      <b/>
      <sz val="11"/>
      <color indexed="12"/>
      <name val="Arial"/>
      <family val="2"/>
    </font>
    <font>
      <sz val="12"/>
      <color indexed="12"/>
      <name val="Arial"/>
      <family val="2"/>
    </font>
    <font>
      <sz val="10"/>
      <color rgb="FF0000FF"/>
      <name val="Arial"/>
      <family val="2"/>
    </font>
    <font>
      <sz val="8"/>
      <color theme="1"/>
      <name val="Arial"/>
      <family val="2"/>
    </font>
    <font>
      <sz val="12"/>
      <name val="Arial"/>
      <family val="2"/>
    </font>
    <font>
      <sz val="12"/>
      <color indexed="10"/>
      <name val="Arial"/>
      <family val="2"/>
    </font>
    <font>
      <b/>
      <sz val="16"/>
      <name val="Arial"/>
      <family val="2"/>
    </font>
    <font>
      <sz val="16"/>
      <name val="Arial"/>
      <family val="2"/>
    </font>
    <font>
      <b/>
      <sz val="8.5"/>
      <name val="Arial"/>
      <family val="2"/>
    </font>
    <font>
      <b/>
      <sz val="11"/>
      <color rgb="FF0000FF"/>
      <name val="Arial"/>
      <family val="2"/>
    </font>
  </fonts>
  <fills count="1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51"/>
        <bgColor indexed="64"/>
      </patternFill>
    </fill>
    <fill>
      <patternFill patternType="solid">
        <fgColor indexed="8"/>
        <bgColor indexed="64"/>
      </patternFill>
    </fill>
    <fill>
      <patternFill patternType="solid">
        <fgColor indexed="44"/>
        <bgColor indexed="64"/>
      </patternFill>
    </fill>
    <fill>
      <patternFill patternType="solid">
        <fgColor indexed="26"/>
        <bgColor indexed="64"/>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rgb="FFFFCCFF"/>
        <bgColor indexed="64"/>
      </patternFill>
    </fill>
    <fill>
      <patternFill patternType="solid">
        <fgColor rgb="FFB7FFB7"/>
        <bgColor indexed="64"/>
      </patternFill>
    </fill>
    <fill>
      <patternFill patternType="solid">
        <fgColor rgb="FFFFFF00"/>
        <bgColor indexed="64"/>
      </patternFill>
    </fill>
    <fill>
      <patternFill patternType="solid">
        <fgColor rgb="FFFCA904"/>
        <bgColor indexed="64"/>
      </patternFill>
    </fill>
  </fills>
  <borders count="2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hair">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36">
    <xf numFmtId="0" fontId="0" fillId="0" borderId="0" xfId="0"/>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xf numFmtId="0" fontId="2" fillId="0" borderId="1" xfId="0" applyFont="1" applyBorder="1" applyAlignment="1"/>
    <xf numFmtId="0" fontId="4" fillId="0" borderId="0" xfId="0" applyFont="1" applyAlignment="1" applyProtection="1">
      <alignment vertical="center"/>
    </xf>
    <xf numFmtId="0" fontId="5" fillId="0" borderId="0" xfId="0" applyFont="1" applyAlignment="1" applyProtection="1">
      <alignment horizontal="left" vertical="center" wrapText="1"/>
    </xf>
    <xf numFmtId="0" fontId="5" fillId="0" borderId="0" xfId="0" applyFont="1" applyAlignment="1" applyProtection="1">
      <alignment horizontal="center" vertical="center" wrapText="1"/>
    </xf>
    <xf numFmtId="0" fontId="5" fillId="0" borderId="0" xfId="0" applyFont="1" applyAlignment="1" applyProtection="1">
      <alignment vertical="center" wrapText="1"/>
    </xf>
    <xf numFmtId="0" fontId="5" fillId="0" borderId="0" xfId="0" applyFont="1"/>
    <xf numFmtId="0" fontId="6" fillId="0" borderId="0" xfId="0" applyFont="1" applyBorder="1" applyAlignment="1" applyProtection="1">
      <alignment horizontal="left"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left" vertical="center" wrapText="1"/>
    </xf>
    <xf numFmtId="0" fontId="2" fillId="0" borderId="0" xfId="0" applyFont="1" applyAlignment="1" applyProtection="1">
      <alignment horizontal="center" vertical="center" wrapText="1"/>
    </xf>
    <xf numFmtId="0" fontId="2" fillId="0" borderId="0" xfId="0" applyFont="1" applyBorder="1" applyAlignment="1"/>
    <xf numFmtId="0" fontId="2" fillId="0" borderId="1" xfId="0" applyFont="1" applyBorder="1" applyAlignment="1">
      <alignment horizontal="center"/>
    </xf>
    <xf numFmtId="0" fontId="3" fillId="0" borderId="0" xfId="0" applyFont="1" applyAlignment="1" applyProtection="1">
      <alignment vertical="center"/>
    </xf>
    <xf numFmtId="0" fontId="2" fillId="0" borderId="0" xfId="0" applyFont="1" applyBorder="1" applyAlignment="1" applyProtection="1">
      <alignment vertical="top"/>
    </xf>
    <xf numFmtId="0" fontId="4" fillId="0" borderId="0" xfId="0" applyFont="1" applyAlignment="1" applyProtection="1">
      <alignment vertical="top"/>
    </xf>
    <xf numFmtId="0" fontId="6" fillId="0" borderId="2" xfId="0" applyFont="1" applyBorder="1" applyAlignment="1" applyProtection="1">
      <alignment horizontal="center" vertical="center"/>
    </xf>
    <xf numFmtId="0" fontId="2" fillId="0" borderId="3" xfId="0" applyFont="1" applyBorder="1" applyAlignment="1" applyProtection="1">
      <alignment vertical="top"/>
    </xf>
    <xf numFmtId="0" fontId="2" fillId="0" borderId="4" xfId="0" applyFont="1" applyBorder="1" applyAlignment="1" applyProtection="1">
      <alignment vertical="top"/>
    </xf>
    <xf numFmtId="0" fontId="6" fillId="0" borderId="1" xfId="0" applyFont="1" applyBorder="1" applyAlignment="1" applyProtection="1">
      <alignment horizontal="center" vertical="center"/>
    </xf>
    <xf numFmtId="0" fontId="6" fillId="0" borderId="0" xfId="0" applyFont="1" applyBorder="1" applyAlignment="1" applyProtection="1">
      <alignment horizontal="left" vertical="top"/>
    </xf>
    <xf numFmtId="0" fontId="7" fillId="0" borderId="0" xfId="0" applyFont="1" applyBorder="1" applyAlignment="1" applyProtection="1">
      <alignment vertical="top" wrapText="1"/>
    </xf>
    <xf numFmtId="0" fontId="7" fillId="0" borderId="0" xfId="0" applyFont="1" applyBorder="1" applyAlignment="1" applyProtection="1">
      <alignment vertical="top"/>
    </xf>
    <xf numFmtId="0" fontId="8" fillId="0" borderId="0" xfId="0" applyFont="1" applyAlignment="1" applyProtection="1">
      <alignment vertical="top"/>
    </xf>
    <xf numFmtId="0" fontId="2" fillId="0" borderId="0" xfId="0" applyFont="1" applyAlignment="1" applyProtection="1">
      <alignment vertical="top"/>
    </xf>
    <xf numFmtId="0" fontId="6" fillId="0" borderId="0" xfId="0" applyFont="1" applyAlignment="1" applyProtection="1">
      <alignment horizontal="center" vertical="center" wrapText="1"/>
    </xf>
    <xf numFmtId="0" fontId="4" fillId="0" borderId="0" xfId="0" applyFont="1" applyBorder="1" applyAlignment="1" applyProtection="1">
      <alignment vertical="center"/>
    </xf>
    <xf numFmtId="0" fontId="9" fillId="0" borderId="2" xfId="0" applyFont="1" applyBorder="1" applyAlignment="1" applyProtection="1">
      <alignment horizontal="left" vertical="center"/>
    </xf>
    <xf numFmtId="0" fontId="13"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6" fillId="2" borderId="5" xfId="0" applyFont="1" applyFill="1" applyBorder="1" applyAlignment="1" applyProtection="1">
      <alignment horizontal="center" vertical="top" wrapText="1"/>
    </xf>
    <xf numFmtId="0" fontId="6" fillId="2" borderId="2" xfId="0" applyFont="1" applyFill="1" applyBorder="1" applyAlignment="1" applyProtection="1">
      <alignment vertical="top" wrapText="1"/>
    </xf>
    <xf numFmtId="0" fontId="6" fillId="0" borderId="5" xfId="0" applyFont="1" applyBorder="1" applyAlignment="1">
      <alignment horizontal="center" vertical="center"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164" fontId="6" fillId="0" borderId="6" xfId="0" applyNumberFormat="1" applyFont="1" applyFill="1" applyBorder="1" applyAlignment="1" applyProtection="1">
      <alignment horizontal="center" vertical="center" wrapText="1"/>
    </xf>
    <xf numFmtId="164" fontId="6" fillId="0" borderId="7" xfId="0" applyNumberFormat="1" applyFont="1" applyFill="1" applyBorder="1" applyAlignment="1" applyProtection="1">
      <alignment horizontal="center" vertical="center" wrapText="1"/>
    </xf>
    <xf numFmtId="0" fontId="6" fillId="0" borderId="0" xfId="0" applyFont="1" applyBorder="1" applyAlignment="1" applyProtection="1">
      <alignment vertical="top" wrapText="1"/>
    </xf>
    <xf numFmtId="0" fontId="6" fillId="0" borderId="0" xfId="0" applyFont="1" applyAlignment="1" applyProtection="1">
      <alignment vertical="top" wrapText="1"/>
    </xf>
    <xf numFmtId="0" fontId="2" fillId="0" borderId="7" xfId="0" applyFont="1" applyBorder="1" applyAlignment="1"/>
    <xf numFmtId="1" fontId="6" fillId="2" borderId="5" xfId="0" applyNumberFormat="1" applyFont="1" applyFill="1" applyBorder="1" applyAlignment="1" applyProtection="1">
      <alignment horizontal="center" vertical="top" wrapText="1"/>
    </xf>
    <xf numFmtId="1" fontId="16" fillId="2" borderId="5" xfId="0" applyNumberFormat="1"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0" xfId="0" applyFont="1" applyFill="1" applyAlignment="1" applyProtection="1">
      <alignment vertical="top" wrapText="1"/>
    </xf>
    <xf numFmtId="1" fontId="16" fillId="3" borderId="5" xfId="0" applyNumberFormat="1" applyFont="1" applyFill="1" applyBorder="1" applyAlignment="1" applyProtection="1">
      <alignment horizontal="center" vertical="center"/>
    </xf>
    <xf numFmtId="0" fontId="5" fillId="3" borderId="0" xfId="0" applyFont="1" applyFill="1"/>
    <xf numFmtId="0" fontId="6" fillId="4" borderId="7" xfId="0" applyFont="1" applyFill="1" applyBorder="1" applyAlignment="1" applyProtection="1">
      <alignment horizontal="center" vertical="center"/>
    </xf>
    <xf numFmtId="0" fontId="5" fillId="4" borderId="0" xfId="0" applyFont="1" applyFill="1"/>
    <xf numFmtId="0" fontId="2" fillId="0" borderId="0" xfId="0" applyFont="1" applyAlignment="1" applyProtection="1">
      <alignment horizontal="right" vertical="center"/>
    </xf>
    <xf numFmtId="0" fontId="6" fillId="0" borderId="4" xfId="0" applyFont="1" applyBorder="1" applyAlignment="1" applyProtection="1">
      <alignment horizontal="left" vertical="center"/>
    </xf>
    <xf numFmtId="0" fontId="6" fillId="0" borderId="4" xfId="0" applyFont="1" applyBorder="1" applyAlignment="1" applyProtection="1">
      <alignment horizontal="center" vertical="center"/>
    </xf>
    <xf numFmtId="164" fontId="6" fillId="0" borderId="4" xfId="0" applyNumberFormat="1" applyFont="1" applyBorder="1" applyAlignment="1" applyProtection="1">
      <alignment horizontal="center" vertical="center"/>
    </xf>
    <xf numFmtId="0" fontId="6" fillId="0" borderId="0" xfId="0" applyFont="1" applyAlignment="1" applyProtection="1">
      <alignment horizontal="left" vertical="center" wrapText="1"/>
    </xf>
    <xf numFmtId="0" fontId="17" fillId="0" borderId="0" xfId="0" applyFont="1"/>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 fontId="16" fillId="5" borderId="5" xfId="0" applyNumberFormat="1" applyFont="1" applyFill="1" applyBorder="1" applyAlignment="1" applyProtection="1">
      <alignment horizontal="center" vertical="center"/>
    </xf>
    <xf numFmtId="0" fontId="5" fillId="5" borderId="0" xfId="0" applyFont="1" applyFill="1"/>
    <xf numFmtId="0" fontId="6" fillId="6" borderId="7" xfId="0" applyFont="1" applyFill="1" applyBorder="1" applyAlignment="1" applyProtection="1">
      <alignment horizontal="center" vertical="center"/>
    </xf>
    <xf numFmtId="0" fontId="5" fillId="6" borderId="0" xfId="0" applyFont="1" applyFill="1"/>
    <xf numFmtId="0" fontId="1" fillId="0" borderId="0" xfId="2"/>
    <xf numFmtId="0" fontId="19" fillId="0" borderId="0" xfId="2" applyFont="1" applyAlignment="1" applyProtection="1">
      <alignment horizontal="left" vertical="center"/>
      <protection hidden="1"/>
    </xf>
    <xf numFmtId="0" fontId="6" fillId="0" borderId="0" xfId="2" applyFont="1" applyAlignment="1" applyProtection="1">
      <alignment horizontal="left" vertical="center"/>
      <protection hidden="1"/>
    </xf>
    <xf numFmtId="0" fontId="6" fillId="0" borderId="0" xfId="2" applyFont="1" applyAlignment="1" applyProtection="1">
      <alignment horizontal="center" vertical="center"/>
      <protection hidden="1"/>
    </xf>
    <xf numFmtId="3" fontId="1" fillId="0" borderId="0" xfId="2" applyNumberFormat="1" applyAlignment="1" applyProtection="1">
      <alignment horizontal="center" vertical="center"/>
      <protection hidden="1"/>
    </xf>
    <xf numFmtId="0" fontId="1" fillId="0" borderId="0" xfId="2" applyAlignment="1" applyProtection="1">
      <alignment horizontal="center" vertical="center"/>
      <protection hidden="1"/>
    </xf>
    <xf numFmtId="0" fontId="1" fillId="0" borderId="0" xfId="2" applyAlignment="1" applyProtection="1">
      <alignment vertical="center"/>
      <protection hidden="1"/>
    </xf>
    <xf numFmtId="0" fontId="20" fillId="7" borderId="8" xfId="2" applyFont="1" applyFill="1" applyBorder="1" applyAlignment="1" applyProtection="1">
      <alignment horizontal="left"/>
      <protection hidden="1"/>
    </xf>
    <xf numFmtId="0" fontId="21" fillId="7" borderId="9" xfId="2" applyFont="1" applyFill="1" applyBorder="1" applyAlignment="1" applyProtection="1">
      <alignment horizontal="center"/>
      <protection hidden="1"/>
    </xf>
    <xf numFmtId="0" fontId="21" fillId="7" borderId="9" xfId="2" applyFont="1" applyFill="1" applyBorder="1" applyAlignment="1" applyProtection="1">
      <alignment vertical="center"/>
      <protection hidden="1"/>
    </xf>
    <xf numFmtId="3" fontId="22" fillId="7" borderId="9" xfId="2" applyNumberFormat="1" applyFont="1" applyFill="1" applyBorder="1" applyAlignment="1" applyProtection="1">
      <alignment horizontal="center" vertical="center"/>
      <protection hidden="1"/>
    </xf>
    <xf numFmtId="1" fontId="16" fillId="7" borderId="2" xfId="2" applyNumberFormat="1" applyFont="1" applyFill="1" applyBorder="1" applyAlignment="1" applyProtection="1">
      <alignment horizontal="left" vertical="center"/>
      <protection locked="0"/>
    </xf>
    <xf numFmtId="1" fontId="16" fillId="7" borderId="1" xfId="2" applyNumberFormat="1" applyFont="1" applyFill="1" applyBorder="1" applyAlignment="1" applyProtection="1">
      <alignment horizontal="left" vertical="center"/>
      <protection locked="0"/>
    </xf>
    <xf numFmtId="1" fontId="16" fillId="7" borderId="7" xfId="2" applyNumberFormat="1" applyFont="1" applyFill="1" applyBorder="1" applyAlignment="1" applyProtection="1">
      <alignment horizontal="left" vertical="center"/>
      <protection locked="0"/>
    </xf>
    <xf numFmtId="0" fontId="7" fillId="0" borderId="5" xfId="2" applyNumberFormat="1" applyFont="1" applyBorder="1" applyAlignment="1" applyProtection="1">
      <alignment horizontal="center" textRotation="90" wrapText="1"/>
      <protection hidden="1"/>
    </xf>
    <xf numFmtId="0" fontId="15" fillId="0" borderId="5" xfId="2" applyFont="1" applyBorder="1" applyAlignment="1" applyProtection="1">
      <alignment horizontal="center" textRotation="90" wrapText="1"/>
      <protection hidden="1"/>
    </xf>
    <xf numFmtId="0" fontId="15" fillId="0" borderId="7" xfId="2" applyFont="1" applyBorder="1" applyAlignment="1" applyProtection="1">
      <alignment horizontal="center" textRotation="90" wrapText="1"/>
      <protection hidden="1"/>
    </xf>
    <xf numFmtId="0" fontId="7" fillId="0" borderId="5" xfId="2" applyFont="1" applyBorder="1" applyAlignment="1" applyProtection="1">
      <alignment horizontal="center"/>
      <protection hidden="1"/>
    </xf>
    <xf numFmtId="1" fontId="7" fillId="8" borderId="5" xfId="2" applyNumberFormat="1" applyFont="1" applyFill="1" applyBorder="1" applyAlignment="1" applyProtection="1">
      <alignment horizontal="center" vertical="center"/>
      <protection hidden="1"/>
    </xf>
    <xf numFmtId="4" fontId="7" fillId="0" borderId="5" xfId="2" applyNumberFormat="1" applyFont="1" applyBorder="1" applyAlignment="1" applyProtection="1">
      <alignment horizontal="center" vertical="center"/>
      <protection hidden="1"/>
    </xf>
    <xf numFmtId="0" fontId="2" fillId="0" borderId="0" xfId="2" applyFont="1" applyAlignment="1" applyProtection="1">
      <alignment vertical="center"/>
      <protection hidden="1"/>
    </xf>
    <xf numFmtId="0" fontId="2" fillId="0" borderId="0" xfId="2" applyFont="1" applyAlignment="1" applyProtection="1">
      <alignment horizontal="center" vertical="center"/>
      <protection hidden="1"/>
    </xf>
    <xf numFmtId="0" fontId="23" fillId="0" borderId="0" xfId="2" applyFont="1" applyAlignment="1" applyProtection="1">
      <alignment vertical="center"/>
      <protection hidden="1"/>
    </xf>
    <xf numFmtId="0" fontId="7" fillId="0" borderId="0" xfId="2" applyFont="1" applyAlignment="1" applyProtection="1">
      <alignment vertical="center"/>
      <protection hidden="1"/>
    </xf>
    <xf numFmtId="0" fontId="7" fillId="0" borderId="0" xfId="2" applyFont="1" applyAlignment="1" applyProtection="1">
      <alignment horizontal="center" vertical="center"/>
      <protection hidden="1"/>
    </xf>
    <xf numFmtId="0" fontId="7" fillId="0" borderId="0" xfId="2" applyFont="1" applyAlignment="1" applyProtection="1">
      <alignment horizontal="left" vertical="center"/>
      <protection hidden="1"/>
    </xf>
    <xf numFmtId="0" fontId="5" fillId="0" borderId="0" xfId="0" applyFont="1" applyFill="1" applyBorder="1"/>
    <xf numFmtId="0" fontId="2" fillId="0" borderId="0" xfId="0" applyFont="1" applyFill="1" applyBorder="1"/>
    <xf numFmtId="0" fontId="6" fillId="4" borderId="2" xfId="0" applyFont="1" applyFill="1" applyBorder="1" applyAlignment="1" applyProtection="1">
      <alignment horizontal="left" vertical="center"/>
    </xf>
    <xf numFmtId="1" fontId="25" fillId="9" borderId="5" xfId="0" applyNumberFormat="1" applyFont="1" applyFill="1" applyBorder="1" applyAlignment="1" applyProtection="1">
      <alignment horizontal="center" vertical="center" wrapText="1"/>
    </xf>
    <xf numFmtId="0" fontId="25" fillId="9" borderId="5" xfId="0" applyFont="1" applyFill="1" applyBorder="1" applyAlignment="1" applyProtection="1">
      <alignment horizontal="center" vertical="top" wrapText="1"/>
    </xf>
    <xf numFmtId="0" fontId="6" fillId="2" borderId="2"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4" fillId="0" borderId="0" xfId="0" applyFont="1" applyAlignment="1" applyProtection="1">
      <alignment horizontal="center" vertical="center"/>
    </xf>
    <xf numFmtId="0" fontId="2" fillId="0" borderId="0" xfId="0" applyFont="1" applyFill="1" applyAlignment="1" applyProtection="1">
      <alignment vertical="top"/>
    </xf>
    <xf numFmtId="0" fontId="6" fillId="0" borderId="10" xfId="0" applyFont="1" applyBorder="1" applyAlignment="1" applyProtection="1">
      <alignment vertical="top" wrapText="1"/>
    </xf>
    <xf numFmtId="1" fontId="25" fillId="9" borderId="11" xfId="0" applyNumberFormat="1" applyFont="1" applyFill="1" applyBorder="1" applyAlignment="1" applyProtection="1">
      <alignment horizontal="center" vertical="center" wrapText="1"/>
    </xf>
    <xf numFmtId="0" fontId="2" fillId="0" borderId="0" xfId="0" applyFont="1" applyBorder="1"/>
    <xf numFmtId="0" fontId="3" fillId="0" borderId="0" xfId="0" applyFont="1" applyBorder="1" applyAlignme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horizontal="center" vertical="center"/>
    </xf>
    <xf numFmtId="0" fontId="8" fillId="0" borderId="0" xfId="0" applyFont="1" applyBorder="1" applyAlignment="1" applyProtection="1">
      <alignment vertical="top"/>
    </xf>
    <xf numFmtId="0" fontId="2" fillId="0" borderId="0" xfId="0" applyFont="1" applyFill="1" applyBorder="1" applyAlignment="1" applyProtection="1">
      <alignment vertical="top"/>
    </xf>
    <xf numFmtId="0" fontId="13" fillId="0" borderId="0" xfId="0" applyFont="1" applyFill="1" applyBorder="1"/>
    <xf numFmtId="0" fontId="5" fillId="0" borderId="0" xfId="0" applyFont="1" applyBorder="1" applyAlignment="1" applyProtection="1">
      <alignment vertical="center" wrapText="1"/>
    </xf>
    <xf numFmtId="0" fontId="5" fillId="3" borderId="0" xfId="0" applyFont="1" applyFill="1" applyBorder="1"/>
    <xf numFmtId="0" fontId="5" fillId="4" borderId="0" xfId="0" applyFont="1" applyFill="1" applyBorder="1"/>
    <xf numFmtId="0" fontId="5" fillId="0" borderId="0" xfId="0" applyFont="1" applyBorder="1"/>
    <xf numFmtId="0" fontId="13" fillId="0" borderId="0" xfId="0" applyFont="1" applyBorder="1"/>
    <xf numFmtId="0" fontId="5" fillId="5" borderId="0" xfId="0" applyFont="1" applyFill="1" applyBorder="1"/>
    <xf numFmtId="0" fontId="5" fillId="6" borderId="0" xfId="0" applyFont="1" applyFill="1" applyBorder="1"/>
    <xf numFmtId="1" fontId="16" fillId="3" borderId="5" xfId="0" applyNumberFormat="1" applyFont="1" applyFill="1" applyBorder="1" applyAlignment="1" applyProtection="1">
      <alignment horizontal="center" vertical="center" wrapText="1"/>
    </xf>
    <xf numFmtId="1" fontId="6" fillId="3" borderId="5" xfId="0" applyNumberFormat="1" applyFont="1" applyFill="1" applyBorder="1" applyAlignment="1" applyProtection="1">
      <alignment horizontal="center" vertical="top" wrapText="1"/>
    </xf>
    <xf numFmtId="0" fontId="6" fillId="4" borderId="5" xfId="0" applyFont="1" applyFill="1" applyBorder="1" applyAlignment="1" applyProtection="1">
      <alignment horizontal="center" vertical="top" wrapText="1"/>
    </xf>
    <xf numFmtId="0" fontId="6" fillId="4" borderId="2" xfId="0" applyFont="1" applyFill="1" applyBorder="1" applyAlignment="1" applyProtection="1">
      <alignment vertical="top" wrapText="1"/>
    </xf>
    <xf numFmtId="0" fontId="2" fillId="4" borderId="2" xfId="0" applyFont="1" applyFill="1" applyBorder="1" applyAlignment="1" applyProtection="1">
      <alignment vertical="top"/>
    </xf>
    <xf numFmtId="0" fontId="2" fillId="4" borderId="7" xfId="0" applyFont="1" applyFill="1" applyBorder="1" applyAlignment="1" applyProtection="1">
      <alignment vertical="top"/>
    </xf>
    <xf numFmtId="0" fontId="2" fillId="4" borderId="2"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5" fillId="9" borderId="1" xfId="0" applyFont="1" applyFill="1" applyBorder="1" applyAlignment="1" applyProtection="1">
      <alignment vertical="top" wrapText="1"/>
    </xf>
    <xf numFmtId="0" fontId="25" fillId="9" borderId="2" xfId="0" applyFont="1" applyFill="1" applyBorder="1" applyAlignment="1" applyProtection="1">
      <alignment horizontal="left" vertical="top" wrapText="1"/>
    </xf>
    <xf numFmtId="0" fontId="25" fillId="9" borderId="11" xfId="0" applyFont="1" applyFill="1" applyBorder="1" applyAlignment="1" applyProtection="1">
      <alignment horizontal="center" vertical="top" wrapText="1"/>
    </xf>
    <xf numFmtId="0" fontId="26" fillId="9" borderId="2" xfId="0" applyFont="1" applyFill="1" applyBorder="1" applyAlignment="1" applyProtection="1">
      <alignment horizontal="center" vertical="top" wrapText="1"/>
    </xf>
    <xf numFmtId="0" fontId="26" fillId="9" borderId="8" xfId="0" applyFont="1" applyFill="1" applyBorder="1" applyAlignment="1" applyProtection="1">
      <alignment horizontal="center" vertical="top" wrapText="1"/>
    </xf>
    <xf numFmtId="0" fontId="26" fillId="9" borderId="9" xfId="0" applyFont="1" applyFill="1" applyBorder="1" applyAlignment="1" applyProtection="1">
      <alignment horizontal="left" vertical="top" wrapText="1"/>
    </xf>
    <xf numFmtId="0" fontId="25" fillId="9" borderId="5" xfId="0" applyFont="1" applyFill="1" applyBorder="1" applyAlignment="1" applyProtection="1">
      <alignment vertical="top" wrapText="1"/>
    </xf>
    <xf numFmtId="4" fontId="7" fillId="3" borderId="5" xfId="2" applyNumberFormat="1" applyFont="1" applyFill="1" applyBorder="1" applyAlignment="1" applyProtection="1">
      <alignment horizontal="center" vertical="center"/>
      <protection hidden="1"/>
    </xf>
    <xf numFmtId="0" fontId="7" fillId="3" borderId="5" xfId="2" applyFont="1" applyFill="1" applyBorder="1" applyAlignment="1" applyProtection="1">
      <alignment horizontal="center"/>
      <protection hidden="1"/>
    </xf>
    <xf numFmtId="0" fontId="26" fillId="9" borderId="7" xfId="0" applyFont="1" applyFill="1" applyBorder="1" applyAlignment="1" applyProtection="1">
      <alignment vertical="top" wrapText="1"/>
    </xf>
    <xf numFmtId="1" fontId="6" fillId="3" borderId="12" xfId="0" applyNumberFormat="1" applyFont="1" applyFill="1" applyBorder="1" applyAlignment="1" applyProtection="1">
      <alignment horizontal="center" vertical="center" wrapText="1"/>
    </xf>
    <xf numFmtId="1" fontId="6" fillId="3" borderId="5" xfId="0" applyNumberFormat="1" applyFont="1" applyFill="1" applyBorder="1" applyAlignment="1" applyProtection="1">
      <alignment horizontal="center" vertical="center" wrapText="1"/>
    </xf>
    <xf numFmtId="1" fontId="2" fillId="3" borderId="13" xfId="0" applyNumberFormat="1" applyFont="1" applyFill="1" applyBorder="1" applyAlignment="1" applyProtection="1">
      <alignment horizontal="right" vertical="center" wrapText="1"/>
    </xf>
    <xf numFmtId="0" fontId="8" fillId="0" borderId="0" xfId="0" applyFont="1" applyBorder="1" applyAlignment="1" applyProtection="1">
      <alignment vertical="top" wrapText="1"/>
    </xf>
    <xf numFmtId="0" fontId="8" fillId="0" borderId="0" xfId="0" applyFont="1" applyAlignment="1" applyProtection="1">
      <alignment vertical="top" wrapText="1"/>
    </xf>
    <xf numFmtId="164"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vertical="top" wrapText="1"/>
    </xf>
    <xf numFmtId="0" fontId="26" fillId="0" borderId="0" xfId="0" applyFont="1" applyFill="1" applyBorder="1" applyAlignment="1" applyProtection="1">
      <alignment horizontal="center" vertical="top" wrapText="1"/>
    </xf>
    <xf numFmtId="0" fontId="26" fillId="0" borderId="0" xfId="0" applyFont="1" applyFill="1" applyBorder="1" applyAlignment="1" applyProtection="1">
      <alignment vertical="top" wrapText="1"/>
    </xf>
    <xf numFmtId="0" fontId="25" fillId="0" borderId="0" xfId="0" applyFont="1" applyFill="1" applyBorder="1" applyAlignment="1" applyProtection="1">
      <alignment horizontal="center" vertical="top" wrapText="1"/>
    </xf>
    <xf numFmtId="0" fontId="25" fillId="0" borderId="0" xfId="0" applyFont="1" applyFill="1" applyBorder="1" applyAlignment="1" applyProtection="1">
      <alignment vertical="top" wrapText="1"/>
    </xf>
    <xf numFmtId="1" fontId="24" fillId="0" borderId="0" xfId="0" applyNumberFormat="1" applyFont="1" applyFill="1" applyBorder="1" applyAlignment="1" applyProtection="1">
      <alignment horizontal="right" vertical="center" wrapText="1"/>
      <protection locked="0"/>
    </xf>
    <xf numFmtId="1" fontId="2" fillId="0" borderId="0" xfId="0" applyNumberFormat="1" applyFont="1" applyFill="1" applyBorder="1" applyAlignment="1" applyProtection="1">
      <alignment horizontal="right" vertical="center" wrapText="1"/>
    </xf>
    <xf numFmtId="0" fontId="25" fillId="0" borderId="0" xfId="0"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1" fontId="2" fillId="0" borderId="0" xfId="0" applyNumberFormat="1" applyFont="1" applyFill="1" applyBorder="1" applyAlignment="1" applyProtection="1">
      <alignment horizontal="right" vertical="center" wrapText="1"/>
      <protection locked="0"/>
    </xf>
    <xf numFmtId="0" fontId="6" fillId="0" borderId="0" xfId="0" applyFont="1" applyFill="1" applyBorder="1" applyAlignment="1" applyProtection="1">
      <alignment horizontal="left" vertical="center"/>
    </xf>
    <xf numFmtId="164" fontId="2" fillId="0" borderId="0" xfId="0" applyNumberFormat="1" applyFont="1" applyFill="1" applyBorder="1" applyAlignment="1" applyProtection="1">
      <alignment horizontal="right" vertical="center" wrapText="1"/>
      <protection locked="0"/>
    </xf>
    <xf numFmtId="164" fontId="2" fillId="0" borderId="0" xfId="0" applyNumberFormat="1" applyFont="1" applyFill="1" applyBorder="1" applyAlignment="1" applyProtection="1">
      <alignment horizontal="right"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2" fontId="2" fillId="0" borderId="0" xfId="0" applyNumberFormat="1" applyFont="1" applyFill="1" applyBorder="1" applyAlignment="1" applyProtection="1">
      <alignment horizontal="righ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164" fontId="6"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17"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xf>
    <xf numFmtId="0" fontId="6" fillId="0" borderId="0" xfId="0" applyFont="1" applyFill="1" applyBorder="1" applyAlignment="1" applyProtection="1">
      <alignment vertical="center" wrapText="1"/>
    </xf>
    <xf numFmtId="1" fontId="6" fillId="0" borderId="0"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4" fontId="2" fillId="0" borderId="0"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1" fontId="2" fillId="3" borderId="7" xfId="0" applyNumberFormat="1" applyFont="1" applyFill="1" applyBorder="1" applyAlignment="1" applyProtection="1">
      <alignment horizontal="center" vertical="center" wrapText="1"/>
    </xf>
    <xf numFmtId="1" fontId="2" fillId="3" borderId="6" xfId="0" applyNumberFormat="1" applyFont="1" applyFill="1" applyBorder="1" applyAlignment="1" applyProtection="1">
      <alignment horizontal="right" vertical="center" wrapText="1"/>
    </xf>
    <xf numFmtId="1" fontId="2" fillId="3" borderId="14" xfId="0" applyNumberFormat="1" applyFont="1" applyFill="1" applyBorder="1" applyAlignment="1" applyProtection="1">
      <alignment horizontal="right" vertical="center" wrapText="1"/>
    </xf>
    <xf numFmtId="0" fontId="1" fillId="0" borderId="0" xfId="2" applyBorder="1"/>
    <xf numFmtId="0" fontId="6" fillId="0" borderId="0" xfId="2" applyFont="1" applyBorder="1" applyAlignment="1">
      <alignment vertical="center"/>
    </xf>
    <xf numFmtId="0" fontId="2" fillId="0" borderId="7" xfId="0" applyFont="1" applyBorder="1" applyAlignment="1">
      <alignment horizontal="center"/>
    </xf>
    <xf numFmtId="0" fontId="6" fillId="2" borderId="5" xfId="0" applyFont="1" applyFill="1" applyBorder="1" applyAlignment="1" applyProtection="1">
      <alignment horizontal="left" vertical="center"/>
    </xf>
    <xf numFmtId="0" fontId="6" fillId="2" borderId="5" xfId="0" applyFont="1" applyFill="1" applyBorder="1" applyAlignment="1" applyProtection="1">
      <alignment horizontal="center" vertical="center"/>
    </xf>
    <xf numFmtId="1" fontId="2" fillId="3" borderId="5" xfId="0" applyNumberFormat="1" applyFont="1" applyFill="1" applyBorder="1" applyAlignment="1" applyProtection="1">
      <alignment horizontal="center" vertical="center" wrapText="1"/>
    </xf>
    <xf numFmtId="2" fontId="6" fillId="3" borderId="15" xfId="0" applyNumberFormat="1" applyFont="1" applyFill="1" applyBorder="1" applyAlignment="1" applyProtection="1">
      <alignment horizontal="center" vertical="top" wrapText="1"/>
    </xf>
    <xf numFmtId="2" fontId="2" fillId="3" borderId="6" xfId="0" applyNumberFormat="1" applyFont="1" applyFill="1" applyBorder="1" applyAlignment="1" applyProtection="1">
      <alignment horizontal="right" vertical="center" wrapText="1"/>
    </xf>
    <xf numFmtId="164" fontId="2" fillId="0" borderId="1" xfId="0" applyNumberFormat="1" applyFont="1" applyFill="1" applyBorder="1" applyAlignment="1" applyProtection="1">
      <alignment horizontal="right" vertical="center" wrapText="1"/>
    </xf>
    <xf numFmtId="0" fontId="8" fillId="0" borderId="1" xfId="0" applyFont="1" applyFill="1" applyBorder="1" applyAlignment="1" applyProtection="1">
      <alignment horizontal="center" vertical="top" wrapText="1"/>
    </xf>
    <xf numFmtId="0" fontId="8" fillId="0" borderId="1" xfId="0" applyFont="1" applyFill="1" applyBorder="1" applyAlignment="1" applyProtection="1">
      <alignment vertical="top" wrapText="1"/>
    </xf>
    <xf numFmtId="1"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64" fontId="2" fillId="0" borderId="1" xfId="0" applyNumberFormat="1" applyFont="1" applyFill="1" applyBorder="1" applyAlignment="1" applyProtection="1">
      <alignment horizontal="right" vertical="center" wrapText="1"/>
      <protection locked="0"/>
    </xf>
    <xf numFmtId="1" fontId="2" fillId="0" borderId="1" xfId="0" applyNumberFormat="1" applyFont="1" applyFill="1" applyBorder="1" applyAlignment="1" applyProtection="1">
      <alignment horizontal="right" vertical="center" wrapText="1"/>
      <protection locked="0"/>
    </xf>
    <xf numFmtId="1" fontId="2" fillId="0" borderId="1" xfId="0" applyNumberFormat="1" applyFont="1" applyFill="1" applyBorder="1" applyAlignment="1" applyProtection="1">
      <alignment horizontal="right" vertical="center" wrapText="1"/>
    </xf>
    <xf numFmtId="0" fontId="2" fillId="0" borderId="1" xfId="0" applyFont="1" applyFill="1" applyBorder="1" applyAlignment="1" applyProtection="1">
      <alignment vertical="top" wrapText="1"/>
    </xf>
    <xf numFmtId="0" fontId="14" fillId="0" borderId="0" xfId="0" applyFont="1" applyFill="1" applyAlignment="1" applyProtection="1">
      <alignment horizontal="left" vertical="center"/>
    </xf>
    <xf numFmtId="9" fontId="28" fillId="9" borderId="5" xfId="1" applyFont="1" applyFill="1" applyBorder="1" applyAlignment="1" applyProtection="1">
      <alignment horizontal="center" vertical="center"/>
      <protection locked="0"/>
    </xf>
    <xf numFmtId="4" fontId="28" fillId="9" borderId="5" xfId="2" applyNumberFormat="1" applyFont="1" applyFill="1" applyBorder="1" applyAlignment="1" applyProtection="1">
      <alignment horizontal="right" vertical="center"/>
      <protection locked="0"/>
    </xf>
    <xf numFmtId="4" fontId="7" fillId="3" borderId="5" xfId="2" applyNumberFormat="1" applyFont="1" applyFill="1" applyBorder="1" applyAlignment="1" applyProtection="1">
      <alignment horizontal="right" vertical="center"/>
      <protection hidden="1"/>
    </xf>
    <xf numFmtId="165" fontId="7" fillId="3" borderId="5" xfId="1" applyNumberFormat="1" applyFont="1" applyFill="1" applyBorder="1" applyAlignment="1" applyProtection="1">
      <alignment horizontal="center" vertical="center"/>
      <protection hidden="1"/>
    </xf>
    <xf numFmtId="0" fontId="19" fillId="0" borderId="0" xfId="0" applyFont="1" applyFill="1" applyAlignment="1" applyProtection="1">
      <alignment horizontal="left" vertical="center"/>
    </xf>
    <xf numFmtId="3" fontId="7" fillId="3" borderId="5" xfId="2" applyNumberFormat="1" applyFont="1" applyFill="1" applyBorder="1" applyAlignment="1" applyProtection="1">
      <alignment horizontal="right" vertical="center"/>
      <protection hidden="1"/>
    </xf>
    <xf numFmtId="0" fontId="32" fillId="9" borderId="2" xfId="0" applyFont="1" applyFill="1" applyBorder="1" applyAlignment="1" applyProtection="1">
      <alignment horizontal="center" vertical="center" wrapText="1"/>
      <protection locked="0"/>
    </xf>
    <xf numFmtId="0" fontId="32" fillId="0" borderId="1" xfId="0" applyFont="1" applyFill="1" applyBorder="1" applyAlignment="1" applyProtection="1">
      <alignment vertical="top" wrapText="1"/>
    </xf>
    <xf numFmtId="0" fontId="30" fillId="9" borderId="0" xfId="0" applyFont="1" applyFill="1" applyBorder="1" applyAlignment="1" applyProtection="1">
      <alignment horizontal="center" vertical="top" wrapText="1"/>
    </xf>
    <xf numFmtId="1" fontId="27" fillId="3" borderId="0" xfId="0" applyNumberFormat="1" applyFont="1" applyFill="1" applyBorder="1" applyAlignment="1" applyProtection="1">
      <alignment horizontal="center" vertical="center"/>
    </xf>
    <xf numFmtId="0" fontId="27" fillId="4" borderId="0" xfId="0" applyFont="1" applyFill="1" applyBorder="1" applyAlignment="1" applyProtection="1">
      <alignment horizontal="center" vertical="center"/>
    </xf>
    <xf numFmtId="0" fontId="27" fillId="6" borderId="0" xfId="0" applyFont="1" applyFill="1" applyBorder="1" applyAlignment="1" applyProtection="1">
      <alignment horizontal="center" vertical="center"/>
    </xf>
    <xf numFmtId="1" fontId="27" fillId="5" borderId="0" xfId="0" applyNumberFormat="1" applyFont="1" applyFill="1" applyBorder="1" applyAlignment="1" applyProtection="1">
      <alignment horizontal="center" vertical="center"/>
    </xf>
    <xf numFmtId="0" fontId="24" fillId="9" borderId="5" xfId="0" applyFont="1" applyFill="1" applyBorder="1" applyAlignment="1" applyProtection="1">
      <alignment horizontal="center" vertical="center" wrapText="1"/>
    </xf>
    <xf numFmtId="0" fontId="24" fillId="9" borderId="5" xfId="0" applyFont="1" applyFill="1" applyBorder="1" applyAlignment="1" applyProtection="1">
      <alignment horizontal="center" vertical="top" wrapText="1"/>
    </xf>
    <xf numFmtId="0" fontId="24" fillId="9" borderId="5" xfId="0" applyFont="1" applyFill="1" applyBorder="1" applyAlignment="1" applyProtection="1">
      <alignment horizontal="center" vertical="top" wrapText="1"/>
      <protection locked="0"/>
    </xf>
    <xf numFmtId="0" fontId="24" fillId="9" borderId="2" xfId="0" applyFont="1" applyFill="1" applyBorder="1" applyAlignment="1" applyProtection="1">
      <alignment horizontal="left" vertical="top" wrapText="1"/>
    </xf>
    <xf numFmtId="0" fontId="32" fillId="0" borderId="1" xfId="0" applyFont="1" applyFill="1" applyBorder="1" applyAlignment="1" applyProtection="1">
      <alignment vertical="top" wrapText="1"/>
      <protection locked="0"/>
    </xf>
    <xf numFmtId="0" fontId="24" fillId="0" borderId="0" xfId="0" applyFont="1" applyFill="1" applyBorder="1" applyAlignment="1" applyProtection="1">
      <alignment horizontal="center" vertical="top" wrapText="1"/>
    </xf>
    <xf numFmtId="0" fontId="24" fillId="0" borderId="0" xfId="0" applyFont="1" applyFill="1" applyBorder="1" applyAlignment="1" applyProtection="1">
      <alignment vertical="top" wrapText="1"/>
      <protection locked="0"/>
    </xf>
    <xf numFmtId="0" fontId="24" fillId="9" borderId="1" xfId="0" applyFont="1" applyFill="1" applyBorder="1" applyAlignment="1" applyProtection="1">
      <alignment horizontal="left" vertical="top" wrapText="1"/>
    </xf>
    <xf numFmtId="4" fontId="15" fillId="10" borderId="5" xfId="2"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19" fillId="0" borderId="0" xfId="0" applyFont="1" applyBorder="1" applyAlignment="1" applyProtection="1">
      <alignment horizontal="left" vertical="top"/>
    </xf>
    <xf numFmtId="0" fontId="34" fillId="0" borderId="0" xfId="0" applyFont="1" applyBorder="1" applyAlignment="1" applyProtection="1">
      <alignment vertical="top"/>
    </xf>
    <xf numFmtId="0" fontId="34" fillId="0" borderId="0" xfId="0" applyFont="1" applyBorder="1" applyAlignment="1" applyProtection="1">
      <alignment vertical="top" wrapText="1"/>
    </xf>
    <xf numFmtId="0" fontId="34" fillId="0" borderId="0" xfId="0" applyFont="1" applyAlignment="1" applyProtection="1">
      <alignment vertical="top"/>
    </xf>
    <xf numFmtId="0" fontId="19" fillId="0" borderId="0" xfId="0" applyFont="1" applyBorder="1" applyAlignment="1" applyProtection="1">
      <alignment vertical="top" wrapText="1"/>
    </xf>
    <xf numFmtId="0" fontId="19" fillId="0" borderId="0" xfId="0" applyFont="1" applyAlignment="1" applyProtection="1">
      <alignment vertical="top" wrapText="1"/>
    </xf>
    <xf numFmtId="0" fontId="34" fillId="0" borderId="0" xfId="0" applyFont="1" applyFill="1" applyBorder="1" applyAlignment="1" applyProtection="1">
      <alignment vertical="top" wrapText="1"/>
    </xf>
    <xf numFmtId="0" fontId="34" fillId="0" borderId="0" xfId="0" applyFont="1" applyAlignment="1" applyProtection="1">
      <alignment vertical="top" wrapText="1"/>
    </xf>
    <xf numFmtId="0" fontId="34" fillId="0" borderId="0" xfId="0" applyFont="1" applyFill="1" applyAlignment="1" applyProtection="1">
      <alignment vertical="top" wrapText="1"/>
    </xf>
    <xf numFmtId="0" fontId="19" fillId="0" borderId="10" xfId="0" applyFont="1" applyBorder="1" applyAlignment="1" applyProtection="1">
      <alignment vertical="top" wrapText="1"/>
    </xf>
    <xf numFmtId="0" fontId="34" fillId="0" borderId="0" xfId="0" applyFont="1" applyFill="1" applyBorder="1"/>
    <xf numFmtId="0" fontId="34" fillId="0" borderId="0" xfId="0" applyFont="1" applyBorder="1"/>
    <xf numFmtId="0" fontId="35" fillId="0" borderId="0" xfId="0" applyFont="1" applyFill="1" applyBorder="1"/>
    <xf numFmtId="0" fontId="35" fillId="0" borderId="0" xfId="0" applyFont="1" applyBorder="1"/>
    <xf numFmtId="0" fontId="35" fillId="0" borderId="0" xfId="0" applyFont="1"/>
    <xf numFmtId="0" fontId="34" fillId="5" borderId="0" xfId="0" applyFont="1" applyFill="1" applyBorder="1"/>
    <xf numFmtId="0" fontId="34" fillId="5" borderId="0" xfId="0" applyFont="1" applyFill="1"/>
    <xf numFmtId="0" fontId="34" fillId="0" borderId="0" xfId="0" applyFont="1"/>
    <xf numFmtId="0" fontId="34" fillId="6" borderId="0" xfId="0" applyFont="1" applyFill="1" applyBorder="1"/>
    <xf numFmtId="0" fontId="34" fillId="6" borderId="0" xfId="0" applyFont="1" applyFill="1"/>
    <xf numFmtId="0" fontId="6" fillId="10" borderId="3" xfId="0" applyFont="1" applyFill="1" applyBorder="1" applyAlignment="1" applyProtection="1">
      <alignment horizontal="center" vertical="top" wrapText="1"/>
    </xf>
    <xf numFmtId="0" fontId="6" fillId="10" borderId="4" xfId="0" applyFont="1" applyFill="1" applyBorder="1" applyAlignment="1" applyProtection="1">
      <alignment horizontal="left" vertical="top" wrapText="1"/>
    </xf>
    <xf numFmtId="0" fontId="2" fillId="10" borderId="5" xfId="0" applyFont="1" applyFill="1" applyBorder="1" applyAlignment="1" applyProtection="1">
      <alignment horizontal="center" vertical="top" wrapText="1"/>
    </xf>
    <xf numFmtId="0" fontId="2" fillId="10" borderId="5" xfId="0" applyFont="1" applyFill="1" applyBorder="1" applyAlignment="1" applyProtection="1">
      <alignment horizontal="left" vertical="top" wrapText="1"/>
    </xf>
    <xf numFmtId="0" fontId="2" fillId="10" borderId="1" xfId="0" applyFont="1" applyFill="1" applyBorder="1" applyAlignment="1" applyProtection="1">
      <alignment horizontal="left" vertical="top" wrapText="1"/>
    </xf>
    <xf numFmtId="0" fontId="2" fillId="10" borderId="2" xfId="0" applyFont="1" applyFill="1" applyBorder="1" applyAlignment="1" applyProtection="1">
      <alignment horizontal="left" vertical="top" wrapText="1"/>
    </xf>
    <xf numFmtId="0" fontId="6" fillId="11" borderId="2" xfId="0" applyFont="1" applyFill="1" applyBorder="1" applyAlignment="1" applyProtection="1">
      <alignment horizontal="center" vertical="top" wrapText="1"/>
    </xf>
    <xf numFmtId="0" fontId="6" fillId="11" borderId="7" xfId="0" applyFont="1" applyFill="1" applyBorder="1" applyAlignment="1" applyProtection="1">
      <alignment vertical="top" wrapText="1"/>
    </xf>
    <xf numFmtId="1" fontId="6" fillId="11" borderId="5" xfId="0" applyNumberFormat="1" applyFont="1" applyFill="1" applyBorder="1" applyAlignment="1" applyProtection="1">
      <alignment horizontal="center" vertical="center" wrapText="1"/>
    </xf>
    <xf numFmtId="1" fontId="6" fillId="11" borderId="2" xfId="0" applyNumberFormat="1" applyFont="1" applyFill="1" applyBorder="1" applyAlignment="1" applyProtection="1">
      <alignment horizontal="center" vertical="center" wrapText="1"/>
    </xf>
    <xf numFmtId="0" fontId="6" fillId="0" borderId="0" xfId="0" applyFont="1" applyBorder="1" applyAlignment="1" applyProtection="1">
      <alignment vertical="center"/>
    </xf>
    <xf numFmtId="0" fontId="6" fillId="0" borderId="0" xfId="0" applyFont="1" applyAlignment="1" applyProtection="1">
      <alignment vertical="center"/>
    </xf>
    <xf numFmtId="0" fontId="36" fillId="0" borderId="2" xfId="0" applyFont="1" applyBorder="1" applyAlignment="1" applyProtection="1">
      <alignment horizontal="left" vertical="center"/>
    </xf>
    <xf numFmtId="0" fontId="37" fillId="0" borderId="1" xfId="0" applyFont="1" applyBorder="1" applyAlignment="1"/>
    <xf numFmtId="0" fontId="37" fillId="0" borderId="1" xfId="0" applyFont="1" applyBorder="1" applyAlignment="1">
      <alignment horizontal="center"/>
    </xf>
    <xf numFmtId="0" fontId="37" fillId="0" borderId="0" xfId="0" applyFont="1" applyBorder="1" applyAlignment="1" applyProtection="1">
      <alignment vertical="center"/>
    </xf>
    <xf numFmtId="0" fontId="37" fillId="0" borderId="0" xfId="0" applyFont="1" applyAlignment="1" applyProtection="1">
      <alignment vertical="center"/>
    </xf>
    <xf numFmtId="0" fontId="6" fillId="12" borderId="2" xfId="0" applyFont="1" applyFill="1" applyBorder="1" applyAlignment="1" applyProtection="1">
      <alignment horizontal="center" vertical="top" wrapText="1"/>
    </xf>
    <xf numFmtId="0" fontId="6" fillId="12" borderId="7" xfId="0" applyFont="1" applyFill="1" applyBorder="1" applyAlignment="1" applyProtection="1">
      <alignment vertical="top" wrapText="1"/>
    </xf>
    <xf numFmtId="1" fontId="6" fillId="12" borderId="5" xfId="0" applyNumberFormat="1" applyFont="1" applyFill="1" applyBorder="1" applyAlignment="1" applyProtection="1">
      <alignment horizontal="center" vertical="center" wrapText="1"/>
    </xf>
    <xf numFmtId="0" fontId="6" fillId="13" borderId="2" xfId="0" applyFont="1" applyFill="1" applyBorder="1" applyAlignment="1" applyProtection="1">
      <alignment horizontal="center" vertical="top" wrapText="1"/>
    </xf>
    <xf numFmtId="0" fontId="6" fillId="13" borderId="7" xfId="0" applyFont="1" applyFill="1" applyBorder="1" applyAlignment="1" applyProtection="1">
      <alignment vertical="top" wrapText="1"/>
    </xf>
    <xf numFmtId="1" fontId="6" fillId="13" borderId="5" xfId="0" applyNumberFormat="1" applyFont="1" applyFill="1" applyBorder="1" applyAlignment="1" applyProtection="1">
      <alignment horizontal="center" vertical="center" wrapText="1"/>
    </xf>
    <xf numFmtId="0" fontId="38" fillId="0" borderId="5" xfId="0" applyFont="1" applyBorder="1" applyAlignment="1">
      <alignment horizontal="center" vertical="center" wrapText="1"/>
    </xf>
    <xf numFmtId="0" fontId="1" fillId="10" borderId="5" xfId="0" applyFont="1" applyFill="1" applyBorder="1" applyAlignment="1" applyProtection="1">
      <alignment horizontal="center" vertical="top" wrapText="1"/>
    </xf>
    <xf numFmtId="1" fontId="1" fillId="13" borderId="5" xfId="0" applyNumberFormat="1" applyFont="1" applyFill="1" applyBorder="1" applyAlignment="1" applyProtection="1">
      <alignment horizontal="center" vertical="center" wrapText="1"/>
    </xf>
    <xf numFmtId="1" fontId="1" fillId="12" borderId="5" xfId="0" applyNumberFormat="1" applyFont="1" applyFill="1" applyBorder="1" applyAlignment="1" applyProtection="1">
      <alignment horizontal="center" vertical="center" wrapText="1"/>
    </xf>
    <xf numFmtId="1" fontId="1" fillId="11" borderId="5" xfId="0" applyNumberFormat="1" applyFont="1" applyFill="1" applyBorder="1" applyAlignment="1" applyProtection="1">
      <alignment horizontal="center" vertical="center" wrapText="1"/>
    </xf>
    <xf numFmtId="1" fontId="1" fillId="11" borderId="2" xfId="0" applyNumberFormat="1" applyFont="1" applyFill="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Border="1"/>
    <xf numFmtId="0" fontId="1" fillId="0" borderId="0" xfId="0" applyFont="1"/>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1" fontId="6" fillId="13" borderId="2" xfId="0" applyNumberFormat="1" applyFont="1" applyFill="1" applyBorder="1" applyAlignment="1" applyProtection="1">
      <alignment horizontal="center" vertical="center" wrapText="1"/>
    </xf>
    <xf numFmtId="0" fontId="1" fillId="13" borderId="11" xfId="0" applyFont="1" applyFill="1" applyBorder="1" applyAlignment="1" applyProtection="1">
      <alignment horizontal="center" vertical="top" wrapText="1"/>
    </xf>
    <xf numFmtId="0" fontId="1" fillId="13" borderId="5" xfId="0" applyFont="1" applyFill="1" applyBorder="1" applyAlignment="1" applyProtection="1">
      <alignment vertical="top" wrapText="1"/>
    </xf>
    <xf numFmtId="1" fontId="1" fillId="13" borderId="1" xfId="0" applyNumberFormat="1" applyFont="1" applyFill="1" applyBorder="1" applyAlignment="1" applyProtection="1">
      <alignment horizontal="center" vertical="center" wrapText="1"/>
    </xf>
    <xf numFmtId="2" fontId="1" fillId="13" borderId="18" xfId="0" applyNumberFormat="1" applyFont="1" applyFill="1" applyBorder="1" applyAlignment="1" applyProtection="1">
      <alignment horizontal="right" vertical="center" wrapText="1"/>
    </xf>
    <xf numFmtId="1" fontId="1" fillId="13" borderId="21" xfId="0" applyNumberFormat="1" applyFont="1" applyFill="1" applyBorder="1" applyAlignment="1" applyProtection="1">
      <alignment horizontal="right" vertical="center" wrapText="1"/>
    </xf>
    <xf numFmtId="0" fontId="6" fillId="14" borderId="2" xfId="0" applyFont="1" applyFill="1" applyBorder="1" applyAlignment="1" applyProtection="1">
      <alignment horizontal="center" vertical="top" wrapText="1"/>
    </xf>
    <xf numFmtId="0" fontId="6" fillId="14" borderId="7" xfId="0" applyFont="1" applyFill="1" applyBorder="1" applyAlignment="1" applyProtection="1">
      <alignment vertical="top" wrapText="1"/>
    </xf>
    <xf numFmtId="1" fontId="6" fillId="14" borderId="5" xfId="0" applyNumberFormat="1" applyFont="1" applyFill="1" applyBorder="1" applyAlignment="1" applyProtection="1">
      <alignment horizontal="center" vertical="center" wrapText="1"/>
    </xf>
    <xf numFmtId="1" fontId="6" fillId="14" borderId="2" xfId="0" applyNumberFormat="1" applyFont="1" applyFill="1" applyBorder="1" applyAlignment="1" applyProtection="1">
      <alignment horizontal="center" vertical="center" wrapText="1"/>
    </xf>
    <xf numFmtId="0" fontId="1" fillId="14" borderId="5" xfId="0" applyFont="1" applyFill="1" applyBorder="1" applyAlignment="1" applyProtection="1">
      <alignment horizontal="center" vertical="top" wrapText="1"/>
    </xf>
    <xf numFmtId="0" fontId="1" fillId="14" borderId="5" xfId="0" applyFont="1" applyFill="1" applyBorder="1" applyAlignment="1" applyProtection="1">
      <alignment vertical="top" wrapText="1"/>
    </xf>
    <xf numFmtId="1" fontId="1" fillId="14" borderId="5" xfId="0" applyNumberFormat="1" applyFont="1" applyFill="1" applyBorder="1" applyAlignment="1" applyProtection="1">
      <alignment horizontal="center" vertical="center" wrapText="1"/>
    </xf>
    <xf numFmtId="1" fontId="1" fillId="14" borderId="2" xfId="0" applyNumberFormat="1" applyFont="1" applyFill="1" applyBorder="1" applyAlignment="1" applyProtection="1">
      <alignment horizontal="center" vertical="center" wrapText="1"/>
    </xf>
    <xf numFmtId="1" fontId="1" fillId="14" borderId="18" xfId="0" applyNumberFormat="1" applyFont="1" applyFill="1" applyBorder="1" applyAlignment="1" applyProtection="1">
      <alignment horizontal="right" vertical="center" wrapText="1"/>
    </xf>
    <xf numFmtId="1" fontId="1" fillId="14" borderId="22" xfId="0" applyNumberFormat="1" applyFont="1" applyFill="1" applyBorder="1" applyAlignment="1" applyProtection="1">
      <alignment horizontal="right" vertical="center" wrapText="1"/>
    </xf>
    <xf numFmtId="0" fontId="6" fillId="15" borderId="2" xfId="0" applyFont="1" applyFill="1" applyBorder="1" applyAlignment="1" applyProtection="1">
      <alignment horizontal="center" vertical="top" wrapText="1"/>
    </xf>
    <xf numFmtId="0" fontId="6" fillId="15" borderId="7" xfId="0" applyFont="1" applyFill="1" applyBorder="1" applyAlignment="1" applyProtection="1">
      <alignment vertical="top" wrapText="1"/>
    </xf>
    <xf numFmtId="1" fontId="6" fillId="15" borderId="5" xfId="0" applyNumberFormat="1" applyFont="1" applyFill="1" applyBorder="1" applyAlignment="1" applyProtection="1">
      <alignment horizontal="center" vertical="center" wrapText="1"/>
    </xf>
    <xf numFmtId="0" fontId="1" fillId="15" borderId="5" xfId="0" applyFont="1" applyFill="1" applyBorder="1" applyAlignment="1" applyProtection="1">
      <alignment horizontal="center" vertical="top" wrapText="1"/>
    </xf>
    <xf numFmtId="0" fontId="1" fillId="15" borderId="5" xfId="0" applyFont="1" applyFill="1" applyBorder="1" applyAlignment="1" applyProtection="1">
      <alignment vertical="top" wrapText="1"/>
    </xf>
    <xf numFmtId="1" fontId="1" fillId="15" borderId="5" xfId="0" applyNumberFormat="1" applyFont="1" applyFill="1" applyBorder="1" applyAlignment="1" applyProtection="1">
      <alignment horizontal="center" vertical="center" wrapText="1"/>
    </xf>
    <xf numFmtId="1" fontId="1" fillId="15" borderId="18" xfId="0" applyNumberFormat="1" applyFont="1" applyFill="1" applyBorder="1" applyAlignment="1" applyProtection="1">
      <alignment horizontal="right" vertical="center" wrapText="1"/>
    </xf>
    <xf numFmtId="1" fontId="1" fillId="15" borderId="22" xfId="0" applyNumberFormat="1" applyFont="1" applyFill="1" applyBorder="1" applyAlignment="1" applyProtection="1">
      <alignment horizontal="right" vertical="center" wrapText="1"/>
    </xf>
    <xf numFmtId="0" fontId="1" fillId="12" borderId="5" xfId="0" applyFont="1" applyFill="1" applyBorder="1" applyAlignment="1" applyProtection="1">
      <alignment horizontal="center" vertical="top" wrapText="1"/>
    </xf>
    <xf numFmtId="0" fontId="1" fillId="12" borderId="5" xfId="0" applyFont="1" applyFill="1" applyBorder="1" applyAlignment="1" applyProtection="1">
      <alignment vertical="top" wrapText="1"/>
    </xf>
    <xf numFmtId="1" fontId="1" fillId="12" borderId="18" xfId="0" applyNumberFormat="1" applyFont="1" applyFill="1" applyBorder="1" applyAlignment="1" applyProtection="1">
      <alignment horizontal="right" vertical="center" wrapText="1"/>
    </xf>
    <xf numFmtId="1" fontId="1" fillId="12" borderId="22" xfId="0" applyNumberFormat="1" applyFont="1" applyFill="1" applyBorder="1" applyAlignment="1" applyProtection="1">
      <alignment horizontal="right" vertical="center" wrapText="1"/>
    </xf>
    <xf numFmtId="0" fontId="1" fillId="11" borderId="5" xfId="0" applyFont="1" applyFill="1" applyBorder="1" applyAlignment="1" applyProtection="1">
      <alignment horizontal="center" vertical="top" wrapText="1"/>
    </xf>
    <xf numFmtId="0" fontId="1" fillId="11" borderId="5" xfId="0" applyFont="1" applyFill="1" applyBorder="1" applyAlignment="1" applyProtection="1">
      <alignment vertical="top" wrapText="1"/>
    </xf>
    <xf numFmtId="1" fontId="1" fillId="11" borderId="18" xfId="0" applyNumberFormat="1" applyFont="1" applyFill="1" applyBorder="1" applyAlignment="1" applyProtection="1">
      <alignment horizontal="right" vertical="center" wrapText="1"/>
    </xf>
    <xf numFmtId="1" fontId="1" fillId="11" borderId="22"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center" vertical="top" wrapText="1"/>
    </xf>
    <xf numFmtId="0" fontId="1" fillId="0" borderId="1" xfId="0" applyFont="1" applyFill="1" applyBorder="1" applyAlignment="1" applyProtection="1">
      <alignment vertical="top" wrapText="1"/>
    </xf>
    <xf numFmtId="1"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 fontId="1" fillId="0" borderId="1" xfId="0" applyNumberFormat="1" applyFont="1" applyFill="1" applyBorder="1" applyAlignment="1" applyProtection="1">
      <alignment horizontal="right" vertical="center" wrapText="1"/>
      <protection locked="0"/>
    </xf>
    <xf numFmtId="1" fontId="1" fillId="0" borderId="1" xfId="0" applyNumberFormat="1" applyFont="1" applyFill="1" applyBorder="1" applyAlignment="1" applyProtection="1">
      <alignment horizontal="right" vertical="center" wrapText="1"/>
    </xf>
    <xf numFmtId="1" fontId="6" fillId="16" borderId="5" xfId="0" applyNumberFormat="1" applyFont="1" applyFill="1" applyBorder="1" applyAlignment="1" applyProtection="1">
      <alignment horizontal="center" vertical="center"/>
    </xf>
    <xf numFmtId="0" fontId="6" fillId="17" borderId="7" xfId="0" applyFont="1" applyFill="1" applyBorder="1" applyAlignment="1" applyProtection="1">
      <alignment horizontal="center" vertical="center"/>
    </xf>
    <xf numFmtId="0" fontId="6" fillId="17" borderId="1" xfId="0" applyFont="1" applyFill="1" applyBorder="1" applyAlignment="1" applyProtection="1">
      <alignment horizontal="center" vertical="center"/>
    </xf>
    <xf numFmtId="0" fontId="1" fillId="0" borderId="0" xfId="0" applyFont="1" applyAlignment="1" applyProtection="1">
      <alignment horizontal="left" vertical="center" wrapText="1"/>
    </xf>
    <xf numFmtId="0" fontId="1" fillId="0" borderId="0" xfId="0" applyFont="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0" xfId="0" applyFont="1" applyBorder="1" applyAlignment="1" applyProtection="1">
      <alignment horizontal="center" vertical="center" wrapText="1"/>
    </xf>
    <xf numFmtId="164" fontId="6" fillId="0" borderId="24" xfId="0" applyNumberFormat="1" applyFont="1" applyFill="1" applyBorder="1" applyAlignment="1" applyProtection="1">
      <alignment horizontal="center" vertical="center" wrapText="1"/>
    </xf>
    <xf numFmtId="0" fontId="6" fillId="0" borderId="23" xfId="0" applyFont="1" applyBorder="1" applyAlignment="1" applyProtection="1">
      <alignment horizontal="center" vertical="top" wrapText="1"/>
    </xf>
    <xf numFmtId="0" fontId="6" fillId="0" borderId="20" xfId="0" applyFont="1" applyBorder="1" applyAlignment="1" applyProtection="1">
      <alignment horizontal="center" vertical="center"/>
    </xf>
    <xf numFmtId="164" fontId="6" fillId="0" borderId="22" xfId="0" applyNumberFormat="1" applyFont="1" applyFill="1" applyBorder="1" applyAlignment="1" applyProtection="1">
      <alignment horizontal="center" vertical="center" wrapText="1"/>
    </xf>
    <xf numFmtId="0" fontId="36" fillId="0" borderId="0" xfId="0" applyFont="1" applyBorder="1" applyAlignment="1" applyProtection="1">
      <alignment horizontal="left" vertical="top"/>
    </xf>
    <xf numFmtId="0" fontId="5" fillId="0" borderId="0" xfId="0" applyFont="1" applyBorder="1" applyAlignment="1" applyProtection="1">
      <alignment horizontal="left" vertical="top"/>
    </xf>
    <xf numFmtId="0" fontId="5" fillId="0" borderId="0" xfId="0" applyFont="1" applyBorder="1" applyAlignment="1" applyProtection="1">
      <alignment horizontal="left" vertical="top" wrapText="1"/>
    </xf>
    <xf numFmtId="1" fontId="6" fillId="2" borderId="2" xfId="0" applyNumberFormat="1" applyFont="1" applyFill="1" applyBorder="1" applyAlignment="1" applyProtection="1">
      <alignment horizontal="right" vertical="center" wrapText="1"/>
    </xf>
    <xf numFmtId="1" fontId="6" fillId="2" borderId="7" xfId="0" applyNumberFormat="1" applyFont="1" applyFill="1" applyBorder="1" applyAlignment="1" applyProtection="1">
      <alignment horizontal="right" vertical="center" wrapText="1"/>
    </xf>
    <xf numFmtId="1" fontId="6" fillId="3" borderId="2" xfId="0" applyNumberFormat="1" applyFont="1" applyFill="1" applyBorder="1" applyAlignment="1" applyProtection="1">
      <alignment horizontal="right" vertical="center"/>
    </xf>
    <xf numFmtId="1" fontId="6" fillId="3" borderId="7" xfId="0" applyNumberFormat="1" applyFont="1" applyFill="1" applyBorder="1" applyAlignment="1" applyProtection="1">
      <alignment horizontal="right" vertical="center"/>
    </xf>
    <xf numFmtId="1" fontId="6" fillId="3" borderId="2" xfId="0" applyNumberFormat="1" applyFont="1" applyFill="1" applyBorder="1" applyAlignment="1" applyProtection="1">
      <alignment horizontal="right" vertical="center" wrapText="1"/>
    </xf>
    <xf numFmtId="1" fontId="6" fillId="3" borderId="7" xfId="0" applyNumberFormat="1" applyFont="1" applyFill="1" applyBorder="1" applyAlignment="1" applyProtection="1">
      <alignment horizontal="right" vertical="center" wrapText="1"/>
    </xf>
    <xf numFmtId="0" fontId="6" fillId="4" borderId="2"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33" fillId="10" borderId="11" xfId="0" applyFont="1" applyFill="1" applyBorder="1" applyAlignment="1" applyProtection="1">
      <alignment vertical="top" wrapText="1"/>
    </xf>
    <xf numFmtId="0" fontId="7" fillId="10" borderId="2" xfId="0" applyNumberFormat="1" applyFont="1" applyFill="1" applyBorder="1" applyAlignment="1" applyProtection="1">
      <alignment horizontal="center" vertical="center" wrapText="1"/>
    </xf>
    <xf numFmtId="0" fontId="7" fillId="10" borderId="7" xfId="0" applyNumberFormat="1" applyFont="1" applyFill="1" applyBorder="1" applyAlignment="1" applyProtection="1">
      <alignment horizontal="center" vertical="center" wrapText="1"/>
    </xf>
    <xf numFmtId="0" fontId="6" fillId="0" borderId="5" xfId="0" applyFont="1" applyBorder="1" applyAlignment="1" applyProtection="1">
      <alignment horizontal="center" vertical="center"/>
    </xf>
    <xf numFmtId="4" fontId="2" fillId="3" borderId="5" xfId="0" applyNumberFormat="1" applyFont="1" applyFill="1" applyBorder="1" applyAlignment="1" applyProtection="1">
      <alignment horizontal="center" vertical="center"/>
    </xf>
    <xf numFmtId="4" fontId="2" fillId="3" borderId="2"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0" fontId="6" fillId="3" borderId="5" xfId="0" applyFont="1" applyFill="1" applyBorder="1" applyAlignment="1" applyProtection="1">
      <alignment horizontal="left" vertical="center"/>
    </xf>
    <xf numFmtId="0" fontId="6" fillId="0" borderId="2"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2" xfId="0" applyFont="1" applyBorder="1" applyAlignment="1" applyProtection="1">
      <alignment horizontal="left" vertical="top"/>
    </xf>
    <xf numFmtId="0" fontId="6" fillId="0" borderId="7" xfId="0" applyFont="1" applyBorder="1" applyAlignment="1" applyProtection="1">
      <alignment horizontal="left" vertical="top"/>
    </xf>
    <xf numFmtId="0" fontId="14" fillId="0" borderId="0" xfId="0" applyFont="1" applyFill="1" applyAlignment="1" applyProtection="1">
      <alignment horizontal="left" vertical="center"/>
    </xf>
    <xf numFmtId="0" fontId="6" fillId="0" borderId="2"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1" fontId="6" fillId="5" borderId="2" xfId="0" applyNumberFormat="1" applyFont="1" applyFill="1" applyBorder="1" applyAlignment="1" applyProtection="1">
      <alignment horizontal="right" vertical="center"/>
    </xf>
    <xf numFmtId="1" fontId="6" fillId="5" borderId="7" xfId="0" applyNumberFormat="1" applyFont="1" applyFill="1" applyBorder="1" applyAlignment="1" applyProtection="1">
      <alignment horizontal="right" vertical="center"/>
    </xf>
    <xf numFmtId="0" fontId="6" fillId="5" borderId="5" xfId="0" applyFont="1" applyFill="1" applyBorder="1" applyAlignment="1" applyProtection="1">
      <alignment horizontal="left" vertical="center"/>
    </xf>
    <xf numFmtId="0" fontId="6" fillId="4" borderId="2" xfId="0" applyFont="1" applyFill="1" applyBorder="1" applyAlignment="1" applyProtection="1">
      <alignment horizontal="left" vertical="center"/>
    </xf>
    <xf numFmtId="0" fontId="6" fillId="4" borderId="7"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7" xfId="0" applyFont="1" applyFill="1" applyBorder="1" applyAlignment="1" applyProtection="1">
      <alignment horizontal="left" vertical="center"/>
    </xf>
    <xf numFmtId="0" fontId="6" fillId="6" borderId="2" xfId="0" applyFont="1" applyFill="1" applyBorder="1" applyAlignment="1" applyProtection="1">
      <alignment horizontal="left" vertical="center"/>
    </xf>
    <xf numFmtId="0" fontId="6" fillId="6" borderId="7" xfId="0" applyFont="1" applyFill="1" applyBorder="1" applyAlignment="1" applyProtection="1">
      <alignment horizontal="left" vertical="center"/>
    </xf>
    <xf numFmtId="0" fontId="6" fillId="6" borderId="2" xfId="0" applyFont="1" applyFill="1" applyBorder="1" applyAlignment="1" applyProtection="1">
      <alignment horizontal="center" vertical="center"/>
    </xf>
    <xf numFmtId="0" fontId="6" fillId="6" borderId="7" xfId="0" applyFont="1" applyFill="1" applyBorder="1" applyAlignment="1" applyProtection="1">
      <alignment horizontal="center" vertical="center"/>
    </xf>
    <xf numFmtId="0" fontId="24" fillId="9" borderId="2" xfId="0" applyFont="1" applyFill="1" applyBorder="1" applyAlignment="1" applyProtection="1">
      <alignment vertical="top" wrapText="1"/>
      <protection locked="0"/>
    </xf>
    <xf numFmtId="0" fontId="24" fillId="9" borderId="7" xfId="0" applyFont="1" applyFill="1" applyBorder="1" applyAlignment="1" applyProtection="1">
      <alignment vertical="top" wrapText="1"/>
      <protection locked="0"/>
    </xf>
    <xf numFmtId="1" fontId="2" fillId="3" borderId="2" xfId="0" applyNumberFormat="1" applyFont="1" applyFill="1" applyBorder="1" applyAlignment="1" applyProtection="1">
      <alignment horizontal="center" vertical="center" wrapText="1"/>
    </xf>
    <xf numFmtId="1" fontId="2" fillId="3" borderId="7" xfId="0" applyNumberFormat="1"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24" fillId="0" borderId="2" xfId="0" applyFont="1" applyFill="1" applyBorder="1" applyAlignment="1" applyProtection="1">
      <alignment vertical="top" wrapText="1"/>
      <protection locked="0"/>
    </xf>
    <xf numFmtId="0" fontId="24" fillId="0" borderId="1" xfId="0" applyFont="1" applyFill="1" applyBorder="1" applyAlignment="1" applyProtection="1">
      <alignment vertical="top" wrapText="1"/>
      <protection locked="0"/>
    </xf>
    <xf numFmtId="0" fontId="2" fillId="0" borderId="1" xfId="0" applyFont="1" applyFill="1" applyBorder="1" applyAlignment="1" applyProtection="1">
      <alignment vertical="top" wrapText="1"/>
    </xf>
    <xf numFmtId="0" fontId="2" fillId="0" borderId="7" xfId="0" applyFont="1" applyFill="1" applyBorder="1" applyAlignment="1" applyProtection="1">
      <alignment vertical="top" wrapText="1"/>
    </xf>
    <xf numFmtId="0" fontId="24" fillId="9" borderId="2" xfId="0" applyFont="1" applyFill="1" applyBorder="1" applyAlignment="1" applyProtection="1">
      <alignment horizontal="center" vertical="center" wrapText="1"/>
    </xf>
    <xf numFmtId="0" fontId="24" fillId="9" borderId="1" xfId="0" applyFont="1" applyFill="1" applyBorder="1" applyAlignment="1" applyProtection="1">
      <alignment horizontal="center" vertical="center" wrapText="1"/>
    </xf>
    <xf numFmtId="0" fontId="24" fillId="9" borderId="7" xfId="0" applyFont="1" applyFill="1" applyBorder="1" applyAlignment="1" applyProtection="1">
      <alignment horizontal="center" vertical="center" wrapText="1"/>
    </xf>
    <xf numFmtId="1" fontId="6" fillId="3" borderId="2" xfId="0" applyNumberFormat="1" applyFont="1" applyFill="1" applyBorder="1" applyAlignment="1" applyProtection="1">
      <alignment horizontal="center" vertical="top" wrapText="1"/>
    </xf>
    <xf numFmtId="1" fontId="6" fillId="3" borderId="1" xfId="0" applyNumberFormat="1" applyFont="1" applyFill="1" applyBorder="1" applyAlignment="1" applyProtection="1">
      <alignment horizontal="center" vertical="top" wrapText="1"/>
    </xf>
    <xf numFmtId="1" fontId="6" fillId="3" borderId="7" xfId="0" applyNumberFormat="1" applyFont="1" applyFill="1" applyBorder="1" applyAlignment="1" applyProtection="1">
      <alignment horizontal="center" vertical="top" wrapText="1"/>
    </xf>
    <xf numFmtId="0" fontId="6" fillId="2" borderId="2"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2" fillId="0" borderId="2" xfId="0" applyFont="1" applyFill="1" applyBorder="1" applyAlignment="1" applyProtection="1">
      <alignment vertical="top" wrapText="1"/>
    </xf>
    <xf numFmtId="1" fontId="6" fillId="0" borderId="0" xfId="0" applyNumberFormat="1" applyFont="1" applyFill="1" applyBorder="1" applyAlignment="1" applyProtection="1">
      <alignment horizontal="right" vertical="center" wrapText="1"/>
    </xf>
    <xf numFmtId="0" fontId="6" fillId="2" borderId="2"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24" fillId="9" borderId="1" xfId="0" applyFont="1" applyFill="1" applyBorder="1" applyAlignment="1" applyProtection="1">
      <alignment vertical="top" wrapText="1"/>
      <protection locked="0"/>
    </xf>
    <xf numFmtId="0" fontId="6" fillId="0" borderId="0" xfId="0" applyFont="1" applyFill="1" applyBorder="1" applyAlignment="1" applyProtection="1">
      <alignment horizontal="center" vertical="center"/>
      <protection locked="0"/>
    </xf>
    <xf numFmtId="164" fontId="6" fillId="0" borderId="0"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164" fontId="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left" vertical="center"/>
    </xf>
    <xf numFmtId="1" fontId="6" fillId="0" borderId="0" xfId="0" applyNumberFormat="1" applyFont="1" applyFill="1" applyBorder="1" applyAlignment="1" applyProtection="1">
      <alignment horizontal="center" vertical="center"/>
    </xf>
    <xf numFmtId="0" fontId="0" fillId="0" borderId="7" xfId="0" applyFont="1" applyBorder="1"/>
    <xf numFmtId="0" fontId="7" fillId="0" borderId="0" xfId="0" applyFont="1" applyFill="1" applyBorder="1" applyAlignment="1" applyProtection="1">
      <alignment horizontal="center" vertical="top" wrapText="1"/>
      <protection locked="0"/>
    </xf>
    <xf numFmtId="0" fontId="19" fillId="0" borderId="0" xfId="0" applyFont="1" applyFill="1" applyAlignment="1" applyProtection="1">
      <alignment horizontal="left" vertical="center"/>
    </xf>
    <xf numFmtId="0" fontId="10" fillId="0" borderId="0" xfId="0" applyFont="1" applyFill="1" applyBorder="1" applyAlignment="1" applyProtection="1">
      <alignment vertical="top" wrapText="1"/>
    </xf>
    <xf numFmtId="0" fontId="10" fillId="0" borderId="0" xfId="0" applyFont="1" applyFill="1" applyBorder="1" applyAlignment="1" applyProtection="1">
      <alignment horizontal="center" vertical="center" wrapText="1"/>
    </xf>
    <xf numFmtId="0" fontId="19" fillId="0" borderId="2" xfId="0" applyFont="1" applyBorder="1" applyAlignment="1" applyProtection="1">
      <alignment horizontal="left" vertical="top"/>
    </xf>
    <xf numFmtId="0" fontId="19" fillId="0" borderId="7" xfId="0" applyFont="1" applyBorder="1" applyAlignment="1" applyProtection="1">
      <alignment horizontal="left" vertical="top"/>
    </xf>
    <xf numFmtId="0" fontId="31" fillId="9" borderId="2" xfId="0" applyFont="1" applyFill="1" applyBorder="1" applyAlignment="1" applyProtection="1">
      <alignment horizontal="left" vertical="top"/>
    </xf>
    <xf numFmtId="0" fontId="31" fillId="9" borderId="1" xfId="0" applyFont="1" applyFill="1" applyBorder="1" applyAlignment="1" applyProtection="1">
      <alignment horizontal="left" vertical="top"/>
    </xf>
    <xf numFmtId="0" fontId="31" fillId="9" borderId="7" xfId="0" applyFont="1" applyFill="1" applyBorder="1" applyAlignment="1" applyProtection="1">
      <alignment horizontal="left" vertical="top"/>
    </xf>
    <xf numFmtId="0" fontId="7" fillId="0" borderId="16" xfId="0" applyFont="1" applyFill="1" applyBorder="1" applyAlignment="1" applyProtection="1">
      <alignment vertical="top" wrapText="1"/>
      <protection locked="0"/>
    </xf>
    <xf numFmtId="0" fontId="19" fillId="0" borderId="4" xfId="0" applyFont="1" applyFill="1" applyBorder="1" applyAlignment="1" applyProtection="1">
      <alignment horizontal="left" vertical="center"/>
    </xf>
    <xf numFmtId="1" fontId="6" fillId="0" borderId="19" xfId="0" applyNumberFormat="1" applyFont="1" applyBorder="1" applyAlignment="1" applyProtection="1">
      <alignment horizontal="center" vertical="center"/>
    </xf>
    <xf numFmtId="0" fontId="6" fillId="0" borderId="19" xfId="0" applyFont="1" applyBorder="1" applyAlignment="1" applyProtection="1">
      <alignment horizontal="center" vertical="center"/>
    </xf>
    <xf numFmtId="1" fontId="6" fillId="13" borderId="17" xfId="0" applyNumberFormat="1" applyFont="1" applyFill="1" applyBorder="1" applyAlignment="1" applyProtection="1">
      <alignment horizontal="right" vertical="center" wrapText="1"/>
    </xf>
    <xf numFmtId="1" fontId="6" fillId="13" borderId="20" xfId="0" applyNumberFormat="1" applyFont="1" applyFill="1" applyBorder="1" applyAlignment="1" applyProtection="1">
      <alignment horizontal="right" vertical="center" wrapText="1"/>
    </xf>
    <xf numFmtId="1" fontId="6" fillId="14" borderId="17" xfId="0" applyNumberFormat="1" applyFont="1" applyFill="1" applyBorder="1" applyAlignment="1" applyProtection="1">
      <alignment horizontal="right" vertical="center" wrapText="1"/>
    </xf>
    <xf numFmtId="1" fontId="6" fillId="14" borderId="20" xfId="0" applyNumberFormat="1" applyFont="1" applyFill="1" applyBorder="1" applyAlignment="1" applyProtection="1">
      <alignment horizontal="right" vertical="center" wrapText="1"/>
    </xf>
    <xf numFmtId="0" fontId="6" fillId="17" borderId="2" xfId="0" applyFont="1" applyFill="1" applyBorder="1" applyAlignment="1" applyProtection="1">
      <alignment horizontal="left" vertical="center"/>
    </xf>
    <xf numFmtId="0" fontId="6" fillId="17" borderId="7" xfId="0" applyFont="1" applyFill="1" applyBorder="1" applyAlignment="1" applyProtection="1">
      <alignment horizontal="left" vertical="center"/>
    </xf>
    <xf numFmtId="0" fontId="6" fillId="17" borderId="19" xfId="0" applyFont="1" applyFill="1" applyBorder="1" applyAlignment="1" applyProtection="1">
      <alignment horizontal="center" vertical="center"/>
    </xf>
    <xf numFmtId="1" fontId="6" fillId="15" borderId="17" xfId="0" applyNumberFormat="1" applyFont="1" applyFill="1" applyBorder="1" applyAlignment="1" applyProtection="1">
      <alignment horizontal="right" vertical="center" wrapText="1"/>
    </xf>
    <xf numFmtId="1" fontId="6" fillId="15" borderId="20" xfId="0" applyNumberFormat="1" applyFont="1" applyFill="1" applyBorder="1" applyAlignment="1" applyProtection="1">
      <alignment horizontal="right" vertical="center" wrapText="1"/>
    </xf>
    <xf numFmtId="1" fontId="6" fillId="12" borderId="17" xfId="0" applyNumberFormat="1" applyFont="1" applyFill="1" applyBorder="1" applyAlignment="1" applyProtection="1">
      <alignment horizontal="right" vertical="center" wrapText="1"/>
    </xf>
    <xf numFmtId="1" fontId="6" fillId="12" borderId="20" xfId="0" applyNumberFormat="1" applyFont="1" applyFill="1" applyBorder="1" applyAlignment="1" applyProtection="1">
      <alignment horizontal="right" vertical="center" wrapText="1"/>
    </xf>
    <xf numFmtId="1" fontId="6" fillId="11" borderId="17" xfId="0" applyNumberFormat="1" applyFont="1" applyFill="1" applyBorder="1" applyAlignment="1" applyProtection="1">
      <alignment horizontal="right" vertical="center" wrapText="1"/>
    </xf>
    <xf numFmtId="1" fontId="6" fillId="11" borderId="20" xfId="0" applyNumberFormat="1" applyFont="1" applyFill="1" applyBorder="1" applyAlignment="1" applyProtection="1">
      <alignment horizontal="right" vertical="center" wrapText="1"/>
    </xf>
    <xf numFmtId="0" fontId="6" fillId="16" borderId="5" xfId="0" applyFont="1" applyFill="1" applyBorder="1" applyAlignment="1" applyProtection="1">
      <alignment horizontal="left" vertical="center"/>
    </xf>
    <xf numFmtId="1" fontId="6" fillId="16" borderId="19" xfId="0" applyNumberFormat="1" applyFont="1" applyFill="1" applyBorder="1" applyAlignment="1" applyProtection="1">
      <alignment horizontal="right" vertical="center"/>
    </xf>
  </cellXfs>
  <cellStyles count="3">
    <cellStyle name="Prozent" xfId="1" builtinId="5"/>
    <cellStyle name="Standard" xfId="0" builtinId="0"/>
    <cellStyle name="Standard_Bewertung Preisangebot" xfId="2"/>
  </cellStyles>
  <dxfs count="3">
    <dxf>
      <font>
        <color theme="0"/>
      </font>
      <fill>
        <patternFill>
          <bgColor theme="0"/>
        </patternFill>
      </fill>
      <border>
        <right/>
        <top/>
        <bottom/>
        <vertical/>
        <horizontal/>
      </border>
    </dxf>
    <dxf>
      <fill>
        <patternFill>
          <bgColor indexed="47"/>
        </patternFill>
      </fill>
    </dxf>
    <dxf>
      <fill>
        <patternFill>
          <bgColor indexed="42"/>
        </patternFill>
      </fill>
    </dxf>
  </dxfs>
  <tableStyles count="0" defaultTableStyle="TableStyleMedium9" defaultPivotStyle="PivotStyleLight16"/>
  <colors>
    <mruColors>
      <color rgb="FF0000FF"/>
      <color rgb="FFFFFF99"/>
      <color rgb="FFCCFFFF"/>
      <color rgb="FFCF9DC9"/>
      <color rgb="FF558ED5"/>
      <color rgb="FFFF99CC"/>
      <color rgb="FFFFFF66"/>
      <color rgb="FFFF9999"/>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8" Type="http://schemas.openxmlformats.org/officeDocument/2006/relationships/worksheet" Target="worksheets/sheet8.xml"></Relationship><Relationship Id="rId13" Type="http://schemas.openxmlformats.org/officeDocument/2006/relationships/worksheet" Target="worksheets/sheet13.xml"></Relationship><Relationship Id="rId18" Type="http://schemas.openxmlformats.org/officeDocument/2006/relationships/theme" Target="theme/theme1.xml"></Relationship><Relationship Id="rId3" Type="http://schemas.openxmlformats.org/officeDocument/2006/relationships/worksheet" Target="worksheets/sheet3.xml"></Relationship><Relationship Id="rId21" Type="http://schemas.openxmlformats.org/officeDocument/2006/relationships/calcChain" Target="calcChain.xml"></Relationship><Relationship Id="rId7" Type="http://schemas.openxmlformats.org/officeDocument/2006/relationships/worksheet" Target="worksheets/sheet7.xml"></Relationship><Relationship Id="rId12" Type="http://schemas.openxmlformats.org/officeDocument/2006/relationships/worksheet" Target="worksheets/sheet12.xml"></Relationship><Relationship Id="rId17" Type="http://schemas.openxmlformats.org/officeDocument/2006/relationships/externalLink" Target="externalLinks/externalLink1.xml"></Relationship><Relationship Id="rId2" Type="http://schemas.openxmlformats.org/officeDocument/2006/relationships/worksheet" Target="worksheets/sheet2.xml"></Relationship><Relationship Id="rId16" Type="http://schemas.openxmlformats.org/officeDocument/2006/relationships/worksheet" Target="worksheets/sheet16.xml"></Relationship><Relationship Id="rId20" Type="http://schemas.openxmlformats.org/officeDocument/2006/relationships/sharedStrings" Target="sharedStrings.xml"></Relationship><Relationship Id="rId1" Type="http://schemas.openxmlformats.org/officeDocument/2006/relationships/worksheet" Target="worksheets/sheet1.xml"></Relationship><Relationship Id="rId6" Type="http://schemas.openxmlformats.org/officeDocument/2006/relationships/worksheet" Target="worksheets/sheet6.xml"></Relationship><Relationship Id="rId11" Type="http://schemas.openxmlformats.org/officeDocument/2006/relationships/worksheet" Target="worksheets/sheet11.xml"></Relationship><Relationship Id="rId5" Type="http://schemas.openxmlformats.org/officeDocument/2006/relationships/worksheet" Target="worksheets/sheet5.xml"></Relationship><Relationship Id="rId15" Type="http://schemas.openxmlformats.org/officeDocument/2006/relationships/worksheet" Target="worksheets/sheet15.xml"></Relationship><Relationship Id="rId10" Type="http://schemas.openxmlformats.org/officeDocument/2006/relationships/worksheet" Target="worksheets/sheet10.xml"></Relationship><Relationship Id="rId19" Type="http://schemas.openxmlformats.org/officeDocument/2006/relationships/styles" Target="styles.xml"></Relationship><Relationship Id="rId4" Type="http://schemas.openxmlformats.org/officeDocument/2006/relationships/worksheet" Target="worksheets/sheet4.xml"></Relationship><Relationship Id="rId9" Type="http://schemas.openxmlformats.org/officeDocument/2006/relationships/worksheet" Target="worksheets/sheet9.xml"></Relationship><Relationship Id="rId14" Type="http://schemas.openxmlformats.org/officeDocument/2006/relationships/worksheet" Target="worksheets/sheet14.xml"></Relationship><Relationship Id="rId22" Type="http://schemas.openxmlformats.org/officeDocument/2006/relationships/customXml" Target="../customXml/item1.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5.6860693618117124E-2"/>
          <c:y val="4.1196727040973866E-2"/>
          <c:w val="0.64685303644273595"/>
          <c:h val="0.82496289138792356"/>
        </c:manualLayout>
      </c:layout>
      <c:bar3DChart>
        <c:barDir val="col"/>
        <c:grouping val="stacked"/>
        <c:varyColors val="0"/>
        <c:ser>
          <c:idx val="1"/>
          <c:order val="0"/>
          <c:tx>
            <c:strRef>
              <c:f>Übersicht!$B$35</c:f>
              <c:strCache>
                <c:ptCount val="1"/>
                <c:pt idx="0">
                  <c:v>Qualität der eingereichten Unterlagen</c:v>
                </c:pt>
              </c:strCache>
            </c:strRef>
          </c:tx>
          <c:spPr>
            <a:solidFill>
              <a:schemeClr val="bg1"/>
            </a:solidFill>
            <a:ln w="12700">
              <a:solidFill>
                <a:srgbClr val="000000"/>
              </a:solidFill>
            </a:ln>
          </c:spPr>
          <c:invertIfNegative val="0"/>
          <c:dLbls>
            <c:spPr>
              <a:noFill/>
              <a:ln>
                <a:noFill/>
              </a:ln>
              <a:effectLst/>
            </c:spPr>
            <c:txPr>
              <a:bodyPr rot="-5400000" vert="horz"/>
              <a:lstStyle/>
              <a:p>
                <a:pPr>
                  <a:defRPr sz="1200" b="1"/>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Übersicht!$E$9:$AB$9</c15:sqref>
                  </c15:fullRef>
                </c:ext>
              </c:extLst>
              <c:f>(Übersicht!$E$9,Übersicht!$G$9,Übersicht!$I$9,Übersicht!$K$9,Übersicht!$M$9,Übersicht!$O$9,Übersicht!$Q$9,Übersicht!$S$9,Übersicht!$U$9,Übersicht!$W$9,Übersicht!$Y$9,Übersicht!$AA$9)</c:f>
              <c:strCache>
                <c:ptCount val="12"/>
                <c:pt idx="0">
                  <c:v>A</c:v>
                </c:pt>
                <c:pt idx="1">
                  <c:v>B</c:v>
                </c:pt>
                <c:pt idx="2">
                  <c:v>C</c:v>
                </c:pt>
                <c:pt idx="3">
                  <c:v>D</c:v>
                </c:pt>
                <c:pt idx="4">
                  <c:v>E</c:v>
                </c:pt>
                <c:pt idx="5">
                  <c:v>F</c:v>
                </c:pt>
                <c:pt idx="6">
                  <c:v>G</c:v>
                </c:pt>
                <c:pt idx="7">
                  <c:v>H</c:v>
                </c:pt>
                <c:pt idx="8">
                  <c:v>I</c:v>
                </c:pt>
                <c:pt idx="9">
                  <c:v>J</c:v>
                </c:pt>
                <c:pt idx="10">
                  <c:v>K</c:v>
                </c:pt>
                <c:pt idx="11">
                  <c:v>L</c:v>
                </c:pt>
              </c:strCache>
            </c:strRef>
          </c:cat>
          <c:val>
            <c:numRef>
              <c:extLst>
                <c:ext xmlns:c15="http://schemas.microsoft.com/office/drawing/2012/chart" uri="{02D57815-91ED-43cb-92C2-25804820EDAC}">
                  <c15:fullRef>
                    <c15:sqref>Übersicht!$E$35:$AB$35</c15:sqref>
                  </c15:fullRef>
                </c:ext>
              </c:extLst>
              <c:f>(Übersicht!$E$35,Übersicht!$G$35,Übersicht!$I$35,Übersicht!$K$35,Übersicht!$M$35,Übersicht!$O$35,Übersicht!$Q$35,Übersicht!$S$35,Übersicht!$U$35,Übersicht!$W$35,Übersicht!$Y$35,Übersicht!$AA$35)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0"/>
          <c:order val="1"/>
          <c:tx>
            <c:strRef>
              <c:f>Übersicht!$B$30</c:f>
              <c:strCache>
                <c:ptCount val="1"/>
                <c:pt idx="0">
                  <c:v>QM-Konzept / Risikoanalyse</c:v>
                </c:pt>
              </c:strCache>
            </c:strRef>
          </c:tx>
          <c:spPr>
            <a:solidFill>
              <a:srgbClr val="FFFF99"/>
            </a:solidFill>
            <a:ln w="12700">
              <a:solidFill>
                <a:srgbClr val="000000"/>
              </a:solidFill>
            </a:ln>
          </c:spPr>
          <c:invertIfNegative val="0"/>
          <c:dLbls>
            <c:spPr>
              <a:noFill/>
              <a:ln>
                <a:noFill/>
              </a:ln>
              <a:effectLst/>
            </c:spPr>
            <c:txPr>
              <a:bodyPr rot="-5400000" vert="horz"/>
              <a:lstStyle/>
              <a:p>
                <a:pPr>
                  <a:defRPr sz="1200" b="1"/>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Übersicht!$E$9:$AB$9</c15:sqref>
                  </c15:fullRef>
                </c:ext>
              </c:extLst>
              <c:f>(Übersicht!$E$9,Übersicht!$G$9,Übersicht!$I$9,Übersicht!$K$9,Übersicht!$M$9,Übersicht!$O$9,Übersicht!$Q$9,Übersicht!$S$9,Übersicht!$U$9,Übersicht!$W$9,Übersicht!$Y$9,Übersicht!$AA$9)</c:f>
              <c:strCache>
                <c:ptCount val="12"/>
                <c:pt idx="0">
                  <c:v>A</c:v>
                </c:pt>
                <c:pt idx="1">
                  <c:v>B</c:v>
                </c:pt>
                <c:pt idx="2">
                  <c:v>C</c:v>
                </c:pt>
                <c:pt idx="3">
                  <c:v>D</c:v>
                </c:pt>
                <c:pt idx="4">
                  <c:v>E</c:v>
                </c:pt>
                <c:pt idx="5">
                  <c:v>F</c:v>
                </c:pt>
                <c:pt idx="6">
                  <c:v>G</c:v>
                </c:pt>
                <c:pt idx="7">
                  <c:v>H</c:v>
                </c:pt>
                <c:pt idx="8">
                  <c:v>I</c:v>
                </c:pt>
                <c:pt idx="9">
                  <c:v>J</c:v>
                </c:pt>
                <c:pt idx="10">
                  <c:v>K</c:v>
                </c:pt>
                <c:pt idx="11">
                  <c:v>L</c:v>
                </c:pt>
              </c:strCache>
            </c:strRef>
          </c:cat>
          <c:val>
            <c:numRef>
              <c:extLst>
                <c:ext xmlns:c15="http://schemas.microsoft.com/office/drawing/2012/chart" uri="{02D57815-91ED-43cb-92C2-25804820EDAC}">
                  <c15:fullRef>
                    <c15:sqref>Übersicht!$E$30:$AB$30</c15:sqref>
                  </c15:fullRef>
                </c:ext>
              </c:extLst>
              <c:f>(Übersicht!$E$30,Übersicht!$G$30,Übersicht!$I$30,Übersicht!$K$30,Übersicht!$M$30,Übersicht!$O$30,Übersicht!$Q$30,Übersicht!$S$30,Übersicht!$U$30,Übersicht!$W$30,Übersicht!$Y$30,Übersicht!$AA$30)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2"/>
          <c:tx>
            <c:strRef>
              <c:f>Übersicht!$B$23</c:f>
              <c:strCache>
                <c:ptCount val="1"/>
                <c:pt idx="0">
                  <c:v>Aufgabenanalyse, Vorgehensvorschlag</c:v>
                </c:pt>
              </c:strCache>
            </c:strRef>
          </c:tx>
          <c:spPr>
            <a:solidFill>
              <a:srgbClr val="B7FFB7"/>
            </a:solidFill>
            <a:ln w="12700">
              <a:solidFill>
                <a:srgbClr val="000000"/>
              </a:solidFill>
              <a:prstDash val="solid"/>
            </a:ln>
          </c:spPr>
          <c:invertIfNegative val="0"/>
          <c:dLbls>
            <c:spPr>
              <a:noFill/>
              <a:ln>
                <a:noFill/>
              </a:ln>
              <a:effectLst/>
            </c:spPr>
            <c:txPr>
              <a:bodyPr rot="-5400000" vert="horz"/>
              <a:lstStyle/>
              <a:p>
                <a:pPr>
                  <a:defRPr sz="1200" b="1"/>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Übersicht!$E$9:$AB$9</c15:sqref>
                  </c15:fullRef>
                </c:ext>
              </c:extLst>
              <c:f>(Übersicht!$E$9,Übersicht!$G$9,Übersicht!$I$9,Übersicht!$K$9,Übersicht!$M$9,Übersicht!$O$9,Übersicht!$Q$9,Übersicht!$S$9,Übersicht!$U$9,Übersicht!$W$9,Übersicht!$Y$9,Übersicht!$AA$9)</c:f>
              <c:strCache>
                <c:ptCount val="12"/>
                <c:pt idx="0">
                  <c:v>A</c:v>
                </c:pt>
                <c:pt idx="1">
                  <c:v>B</c:v>
                </c:pt>
                <c:pt idx="2">
                  <c:v>C</c:v>
                </c:pt>
                <c:pt idx="3">
                  <c:v>D</c:v>
                </c:pt>
                <c:pt idx="4">
                  <c:v>E</c:v>
                </c:pt>
                <c:pt idx="5">
                  <c:v>F</c:v>
                </c:pt>
                <c:pt idx="6">
                  <c:v>G</c:v>
                </c:pt>
                <c:pt idx="7">
                  <c:v>H</c:v>
                </c:pt>
                <c:pt idx="8">
                  <c:v>I</c:v>
                </c:pt>
                <c:pt idx="9">
                  <c:v>J</c:v>
                </c:pt>
                <c:pt idx="10">
                  <c:v>K</c:v>
                </c:pt>
                <c:pt idx="11">
                  <c:v>L</c:v>
                </c:pt>
              </c:strCache>
            </c:strRef>
          </c:cat>
          <c:val>
            <c:numRef>
              <c:extLst>
                <c:ext xmlns:c15="http://schemas.microsoft.com/office/drawing/2012/chart" uri="{02D57815-91ED-43cb-92C2-25804820EDAC}">
                  <c15:fullRef>
                    <c15:sqref>Übersicht!$E$23:$AB$23</c15:sqref>
                  </c15:fullRef>
                </c:ext>
              </c:extLst>
              <c:f>(Übersicht!$E$23,Übersicht!$G$23,Übersicht!$I$23,Übersicht!$K$23,Übersicht!$M$23,Übersicht!$O$23,Übersicht!$Q$23,Übersicht!$S$23,Übersicht!$U$23,Übersicht!$W$23,Übersicht!$Y$23,Übersicht!$AA$23)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3"/>
          <c:tx>
            <c:strRef>
              <c:f>Übersicht!$B$17</c:f>
              <c:strCache>
                <c:ptCount val="1"/>
                <c:pt idx="0">
                  <c:v>Schlüsselpersonal</c:v>
                </c:pt>
              </c:strCache>
            </c:strRef>
          </c:tx>
          <c:spPr>
            <a:solidFill>
              <a:srgbClr val="FFCCFF"/>
            </a:solidFill>
            <a:ln w="12700">
              <a:solidFill>
                <a:srgbClr val="000000"/>
              </a:solidFill>
              <a:prstDash val="solid"/>
            </a:ln>
          </c:spPr>
          <c:invertIfNegative val="0"/>
          <c:dLbls>
            <c:spPr>
              <a:noFill/>
              <a:ln>
                <a:noFill/>
              </a:ln>
              <a:effectLst/>
            </c:spPr>
            <c:txPr>
              <a:bodyPr rot="-5400000" vert="horz"/>
              <a:lstStyle/>
              <a:p>
                <a:pPr>
                  <a:defRPr sz="1200" b="1"/>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Übersicht!$E$9:$AB$9</c15:sqref>
                  </c15:fullRef>
                </c:ext>
              </c:extLst>
              <c:f>(Übersicht!$E$9,Übersicht!$G$9,Übersicht!$I$9,Übersicht!$K$9,Übersicht!$M$9,Übersicht!$O$9,Übersicht!$Q$9,Übersicht!$S$9,Übersicht!$U$9,Übersicht!$W$9,Übersicht!$Y$9,Übersicht!$AA$9)</c:f>
              <c:strCache>
                <c:ptCount val="12"/>
                <c:pt idx="0">
                  <c:v>A</c:v>
                </c:pt>
                <c:pt idx="1">
                  <c:v>B</c:v>
                </c:pt>
                <c:pt idx="2">
                  <c:v>C</c:v>
                </c:pt>
                <c:pt idx="3">
                  <c:v>D</c:v>
                </c:pt>
                <c:pt idx="4">
                  <c:v>E</c:v>
                </c:pt>
                <c:pt idx="5">
                  <c:v>F</c:v>
                </c:pt>
                <c:pt idx="6">
                  <c:v>G</c:v>
                </c:pt>
                <c:pt idx="7">
                  <c:v>H</c:v>
                </c:pt>
                <c:pt idx="8">
                  <c:v>I</c:v>
                </c:pt>
                <c:pt idx="9">
                  <c:v>J</c:v>
                </c:pt>
                <c:pt idx="10">
                  <c:v>K</c:v>
                </c:pt>
                <c:pt idx="11">
                  <c:v>L</c:v>
                </c:pt>
              </c:strCache>
            </c:strRef>
          </c:cat>
          <c:val>
            <c:numRef>
              <c:extLst>
                <c:ext xmlns:c15="http://schemas.microsoft.com/office/drawing/2012/chart" uri="{02D57815-91ED-43cb-92C2-25804820EDAC}">
                  <c15:fullRef>
                    <c15:sqref>Übersicht!$E$17:$AB$17</c15:sqref>
                  </c15:fullRef>
                </c:ext>
              </c:extLst>
              <c:f>(Übersicht!$E$17,Übersicht!$G$17,Übersicht!$I$17,Übersicht!$K$17,Übersicht!$M$17,Übersicht!$O$17,Übersicht!$Q$17,Übersicht!$S$17,Übersicht!$U$17,Übersicht!$W$17,Übersicht!$Y$17,Übersicht!$AA$17)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4"/>
          <c:tx>
            <c:strRef>
              <c:f>Übersicht!$B$44</c:f>
              <c:strCache>
                <c:ptCount val="1"/>
                <c:pt idx="0">
                  <c:v>Preis</c:v>
                </c:pt>
              </c:strCache>
            </c:strRef>
          </c:tx>
          <c:spPr>
            <a:solidFill>
              <a:srgbClr val="CCFFFF"/>
            </a:solidFill>
            <a:ln w="12700">
              <a:solidFill>
                <a:srgbClr val="000000"/>
              </a:solidFill>
              <a:prstDash val="solid"/>
            </a:ln>
          </c:spPr>
          <c:invertIfNegative val="0"/>
          <c:dLbls>
            <c:spPr>
              <a:noFill/>
              <a:ln>
                <a:noFill/>
              </a:ln>
              <a:effectLst/>
            </c:spPr>
            <c:txPr>
              <a:bodyPr rot="-5400000" vert="horz"/>
              <a:lstStyle/>
              <a:p>
                <a:pPr>
                  <a:defRPr sz="1200" b="1" baseline="0">
                    <a:solidFill>
                      <a:schemeClr val="tx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Übersicht!$E$9:$AB$9</c15:sqref>
                  </c15:fullRef>
                </c:ext>
              </c:extLst>
              <c:f>(Übersicht!$E$9,Übersicht!$G$9,Übersicht!$I$9,Übersicht!$K$9,Übersicht!$M$9,Übersicht!$O$9,Übersicht!$Q$9,Übersicht!$S$9,Übersicht!$U$9,Übersicht!$W$9,Übersicht!$Y$9,Übersicht!$AA$9)</c:f>
              <c:strCache>
                <c:ptCount val="12"/>
                <c:pt idx="0">
                  <c:v>A</c:v>
                </c:pt>
                <c:pt idx="1">
                  <c:v>B</c:v>
                </c:pt>
                <c:pt idx="2">
                  <c:v>C</c:v>
                </c:pt>
                <c:pt idx="3">
                  <c:v>D</c:v>
                </c:pt>
                <c:pt idx="4">
                  <c:v>E</c:v>
                </c:pt>
                <c:pt idx="5">
                  <c:v>F</c:v>
                </c:pt>
                <c:pt idx="6">
                  <c:v>G</c:v>
                </c:pt>
                <c:pt idx="7">
                  <c:v>H</c:v>
                </c:pt>
                <c:pt idx="8">
                  <c:v>I</c:v>
                </c:pt>
                <c:pt idx="9">
                  <c:v>J</c:v>
                </c:pt>
                <c:pt idx="10">
                  <c:v>K</c:v>
                </c:pt>
                <c:pt idx="11">
                  <c:v>L</c:v>
                </c:pt>
              </c:strCache>
            </c:strRef>
          </c:cat>
          <c:val>
            <c:numRef>
              <c:extLst>
                <c:ext xmlns:c15="http://schemas.microsoft.com/office/drawing/2012/chart" uri="{02D57815-91ED-43cb-92C2-25804820EDAC}">
                  <c15:fullRef>
                    <c15:sqref>Übersicht!$E$44:$AB$44</c15:sqref>
                  </c15:fullRef>
                </c:ext>
              </c:extLst>
              <c:f>(Übersicht!$E$44,Übersicht!$G$44,Übersicht!$I$44,Übersicht!$K$44,Übersicht!$M$44,Übersicht!$O$44,Übersicht!$Q$44,Übersicht!$S$44,Übersicht!$U$44,Übersicht!$W$44,Übersicht!$Y$44,Übersicht!$AA$44)</c:f>
              <c:numCache>
                <c:formatCode>0</c:formatCode>
                <c:ptCount val="12"/>
                <c:pt idx="0">
                  <c:v>60</c:v>
                </c:pt>
                <c:pt idx="1">
                  <c:v>60</c:v>
                </c:pt>
                <c:pt idx="2">
                  <c:v>68</c:v>
                </c:pt>
                <c:pt idx="3">
                  <c:v>0</c:v>
                </c:pt>
                <c:pt idx="4">
                  <c:v>50</c:v>
                </c:pt>
                <c:pt idx="5">
                  <c:v>149</c:v>
                </c:pt>
                <c:pt idx="6">
                  <c:v>146</c:v>
                </c:pt>
                <c:pt idx="7">
                  <c:v>84</c:v>
                </c:pt>
                <c:pt idx="8">
                  <c:v>96</c:v>
                </c:pt>
                <c:pt idx="9">
                  <c:v>99</c:v>
                </c:pt>
                <c:pt idx="10">
                  <c:v>150</c:v>
                </c:pt>
                <c:pt idx="11">
                  <c:v>0</c:v>
                </c:pt>
              </c:numCache>
            </c:numRef>
          </c:val>
        </c:ser>
        <c:dLbls>
          <c:showLegendKey val="0"/>
          <c:showVal val="0"/>
          <c:showCatName val="0"/>
          <c:showSerName val="0"/>
          <c:showPercent val="0"/>
          <c:showBubbleSize val="0"/>
        </c:dLbls>
        <c:gapWidth val="150"/>
        <c:shape val="box"/>
        <c:axId val="515059736"/>
        <c:axId val="515058952"/>
        <c:axId val="0"/>
      </c:bar3DChart>
      <c:catAx>
        <c:axId val="515059736"/>
        <c:scaling>
          <c:orientation val="minMax"/>
        </c:scaling>
        <c:delete val="0"/>
        <c:axPos val="b"/>
        <c:title>
          <c:tx>
            <c:rich>
              <a:bodyPr/>
              <a:lstStyle/>
              <a:p>
                <a:pPr>
                  <a:defRPr sz="1600" b="1" i="0" u="none" strike="noStrike" baseline="0">
                    <a:solidFill>
                      <a:srgbClr val="000000"/>
                    </a:solidFill>
                    <a:latin typeface="Arial"/>
                    <a:ea typeface="Arial"/>
                    <a:cs typeface="Arial"/>
                  </a:defRPr>
                </a:pPr>
                <a:r>
                  <a:rPr lang="de-CH" sz="1600"/>
                  <a:t>Anbieter </a:t>
                </a:r>
              </a:p>
            </c:rich>
          </c:tx>
          <c:layout>
            <c:manualLayout>
              <c:xMode val="edge"/>
              <c:yMode val="edge"/>
              <c:x val="0.34310522178703567"/>
              <c:y val="0.909666125285250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de-DE"/>
          </a:p>
        </c:txPr>
        <c:crossAx val="515058952"/>
        <c:crosses val="autoZero"/>
        <c:auto val="1"/>
        <c:lblAlgn val="ctr"/>
        <c:lblOffset val="100"/>
        <c:tickLblSkip val="1"/>
        <c:tickMarkSkip val="1"/>
        <c:noMultiLvlLbl val="0"/>
      </c:catAx>
      <c:valAx>
        <c:axId val="515058952"/>
        <c:scaling>
          <c:orientation val="minMax"/>
          <c:max val="500"/>
          <c:min val="0"/>
        </c:scaling>
        <c:delete val="0"/>
        <c:axPos val="l"/>
        <c:majorGridlines>
          <c:spPr>
            <a:ln w="3175">
              <a:solidFill>
                <a:srgbClr val="000000"/>
              </a:solidFill>
              <a:prstDash val="solid"/>
            </a:ln>
          </c:spPr>
        </c:majorGridlines>
        <c:minorGridlines>
          <c:spPr>
            <a:ln>
              <a:solidFill>
                <a:schemeClr val="bg1">
                  <a:lumMod val="50000"/>
                </a:schemeClr>
              </a:solidFill>
            </a:ln>
          </c:spPr>
        </c:minorGridlines>
        <c:title>
          <c:tx>
            <c:rich>
              <a:bodyPr/>
              <a:lstStyle/>
              <a:p>
                <a:pPr>
                  <a:defRPr sz="1600" b="1" i="0" u="none" strike="noStrike" baseline="0">
                    <a:solidFill>
                      <a:srgbClr val="000000"/>
                    </a:solidFill>
                    <a:latin typeface="Arial"/>
                    <a:ea typeface="Arial"/>
                    <a:cs typeface="Arial"/>
                  </a:defRPr>
                </a:pPr>
                <a:r>
                  <a:rPr lang="de-CH" sz="1600"/>
                  <a:t>Total Punkte</a:t>
                </a:r>
              </a:p>
            </c:rich>
          </c:tx>
          <c:layout>
            <c:manualLayout>
              <c:xMode val="edge"/>
              <c:yMode val="edge"/>
              <c:x val="1.5311640261834739E-2"/>
              <c:y val="0.360969552435188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de-DE"/>
          </a:p>
        </c:txPr>
        <c:crossAx val="515059736"/>
        <c:crosses val="autoZero"/>
        <c:crossBetween val="between"/>
        <c:majorUnit val="50"/>
        <c:minorUnit val="10"/>
      </c:valAx>
      <c:spPr>
        <a:noFill/>
        <a:ln w="25400">
          <a:noFill/>
        </a:ln>
      </c:spPr>
    </c:plotArea>
    <c:legend>
      <c:legendPos val="r"/>
      <c:layout>
        <c:manualLayout>
          <c:xMode val="edge"/>
          <c:yMode val="edge"/>
          <c:x val="0.71075453670700861"/>
          <c:y val="0.17323100997153371"/>
          <c:w val="0.26661376665266318"/>
          <c:h val="0.41791232812316381"/>
        </c:manualLayout>
      </c:layout>
      <c:overlay val="0"/>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de-DE"/>
    </a:p>
  </c:txPr>
  <c:printSettings>
    <c:headerFooter alignWithMargins="0"/>
    <c:pageMargins b="0.98425196850393659" l="0.78740157480314954" r="0.78740157480314954" t="0.98425196850393659" header="0.51181102362204722" footer="0.51181102362204722"/>
    <c:pageSetup paperSize="9" orientation="landscape"/>
  </c:printSettings>
</c:chartSpace>
</file>

<file path=xl/drawings/_rels/drawing15.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314325</xdr:colOff>
      <xdr:row>0</xdr:row>
      <xdr:rowOff>0</xdr:rowOff>
    </xdr:from>
    <xdr:to>
      <xdr:col>13</xdr:col>
      <xdr:colOff>38100</xdr:colOff>
      <xdr:row>6</xdr:row>
      <xdr:rowOff>209549</xdr:rowOff>
    </xdr:to>
    <xdr:sp macro="" textlink="">
      <xdr:nvSpPr>
        <xdr:cNvPr id="2" name="Textfeld 1"/>
        <xdr:cNvSpPr txBox="1"/>
      </xdr:nvSpPr>
      <xdr:spPr>
        <a:xfrm>
          <a:off x="5314950" y="0"/>
          <a:ext cx="3619500" cy="13049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a:solidFill>
                <a:srgbClr val="0000FF"/>
              </a:solidFill>
              <a:latin typeface="Arial" pitchFamily="34" charset="0"/>
              <a:cs typeface="Arial" pitchFamily="34" charset="0"/>
            </a:rPr>
            <a:t>Generell: Nur Zellen</a:t>
          </a:r>
          <a:r>
            <a:rPr lang="de-CH" sz="1000" baseline="0">
              <a:solidFill>
                <a:srgbClr val="0000FF"/>
              </a:solidFill>
              <a:latin typeface="Arial" pitchFamily="34" charset="0"/>
              <a:cs typeface="Arial" pitchFamily="34" charset="0"/>
            </a:rPr>
            <a:t> mit blauer Schrift müssen ausgefüllt werden.</a:t>
          </a:r>
          <a:endParaRPr lang="de-CH" sz="1000">
            <a:solidFill>
              <a:srgbClr val="0000FF"/>
            </a:solidFill>
            <a:latin typeface="Arial" pitchFamily="34" charset="0"/>
            <a:cs typeface="Arial" pitchFamily="34" charset="0"/>
          </a:endParaRPr>
        </a:p>
        <a:p>
          <a:r>
            <a:rPr lang="de-CH" sz="1000">
              <a:latin typeface="Arial" pitchFamily="34" charset="0"/>
              <a:cs typeface="Arial" pitchFamily="34" charset="0"/>
            </a:rPr>
            <a:t>In</a:t>
          </a:r>
          <a:r>
            <a:rPr lang="de-CH" sz="1000" baseline="0">
              <a:latin typeface="Arial" pitchFamily="34" charset="0"/>
              <a:cs typeface="Arial" pitchFamily="34" charset="0"/>
            </a:rPr>
            <a:t> </a:t>
          </a:r>
          <a:r>
            <a:rPr lang="de-CH" sz="1000">
              <a:latin typeface="Arial" pitchFamily="34" charset="0"/>
              <a:cs typeface="Arial" pitchFamily="34" charset="0"/>
            </a:rPr>
            <a:t>diesem </a:t>
          </a:r>
          <a:r>
            <a:rPr lang="de-CH" sz="1000" baseline="0">
              <a:latin typeface="Arial" pitchFamily="34" charset="0"/>
              <a:cs typeface="Arial" pitchFamily="34" charset="0"/>
            </a:rPr>
            <a:t>Sheet: </a:t>
          </a:r>
          <a:r>
            <a:rPr lang="de-CH" sz="1000" b="1" baseline="0">
              <a:latin typeface="Arial" pitchFamily="34" charset="0"/>
              <a:cs typeface="Arial" pitchFamily="34" charset="0"/>
            </a:rPr>
            <a:t>Projekt-/Ausschreibungsbezeichnung</a:t>
          </a:r>
          <a:r>
            <a:rPr lang="de-CH" sz="1000" baseline="0">
              <a:latin typeface="Arial" pitchFamily="34" charset="0"/>
              <a:cs typeface="Arial" pitchFamily="34" charset="0"/>
            </a:rPr>
            <a:t>, </a:t>
          </a:r>
          <a:r>
            <a:rPr lang="de-CH" sz="1000" b="1">
              <a:latin typeface="Arial" pitchFamily="34" charset="0"/>
              <a:cs typeface="Arial" pitchFamily="34" charset="0"/>
            </a:rPr>
            <a:t>Kriterien und Subkriterien</a:t>
          </a:r>
          <a:r>
            <a:rPr lang="de-CH" sz="1000" b="1" baseline="0">
              <a:latin typeface="Arial" pitchFamily="34" charset="0"/>
              <a:cs typeface="Arial" pitchFamily="34" charset="0"/>
            </a:rPr>
            <a:t> </a:t>
          </a:r>
          <a:r>
            <a:rPr lang="de-CH" sz="1000">
              <a:latin typeface="Arial" pitchFamily="34" charset="0"/>
              <a:cs typeface="Arial" pitchFamily="34" charset="0"/>
            </a:rPr>
            <a:t>sowie </a:t>
          </a:r>
          <a:r>
            <a:rPr lang="de-CH" sz="1000" b="1">
              <a:latin typeface="Arial" pitchFamily="34" charset="0"/>
              <a:cs typeface="Arial" pitchFamily="34" charset="0"/>
            </a:rPr>
            <a:t>Gewichtung</a:t>
          </a:r>
          <a:r>
            <a:rPr lang="de-CH" sz="1000">
              <a:latin typeface="Arial" pitchFamily="34" charset="0"/>
              <a:cs typeface="Arial" pitchFamily="34" charset="0"/>
            </a:rPr>
            <a:t> analog der Simap-Publikation einfügen.</a:t>
          </a:r>
          <a:r>
            <a:rPr lang="de-CH" sz="1000" baseline="0">
              <a:latin typeface="Arial" pitchFamily="34" charset="0"/>
              <a:cs typeface="Arial" pitchFamily="34" charset="0"/>
            </a:rPr>
            <a:t> </a:t>
          </a:r>
        </a:p>
        <a:p>
          <a:r>
            <a:rPr lang="de-CH" sz="1000" baseline="0">
              <a:latin typeface="Arial" pitchFamily="34" charset="0"/>
              <a:cs typeface="Arial" pitchFamily="34" charset="0"/>
            </a:rPr>
            <a:t>Gewichtung wird in die Sheets A-M übernommen.</a:t>
          </a:r>
        </a:p>
        <a:p>
          <a:r>
            <a:rPr lang="de-CH" sz="1000" baseline="0">
              <a:latin typeface="Arial" pitchFamily="34" charset="0"/>
              <a:cs typeface="Arial" pitchFamily="34" charset="0"/>
            </a:rPr>
            <a:t>Die Preisgewichtung wird in das Sheet "bereinigter Angebotspreis " übernommen.</a:t>
          </a:r>
          <a:endParaRPr lang="de-CH" sz="1000">
            <a:latin typeface="Arial" pitchFamily="34" charset="0"/>
            <a:cs typeface="Arial" pitchFamily="34" charset="0"/>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2</xdr:col>
      <xdr:colOff>9525</xdr:colOff>
      <xdr:row>0</xdr:row>
      <xdr:rowOff>76200</xdr:rowOff>
    </xdr:from>
    <xdr:to>
      <xdr:col>6</xdr:col>
      <xdr:colOff>133350</xdr:colOff>
      <xdr:row>4</xdr:row>
      <xdr:rowOff>28575</xdr:rowOff>
    </xdr:to>
    <xdr:sp macro="" textlink="">
      <xdr:nvSpPr>
        <xdr:cNvPr id="2" name="Textfeld 1"/>
        <xdr:cNvSpPr txBox="1"/>
      </xdr:nvSpPr>
      <xdr:spPr>
        <a:xfrm>
          <a:off x="3200400" y="76200"/>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66675</xdr:rowOff>
    </xdr:from>
    <xdr:to>
      <xdr:col>6</xdr:col>
      <xdr:colOff>123825</xdr:colOff>
      <xdr:row>4</xdr:row>
      <xdr:rowOff>19050</xdr:rowOff>
    </xdr:to>
    <xdr:sp macro="" textlink="">
      <xdr:nvSpPr>
        <xdr:cNvPr id="2" name="Textfeld 1"/>
        <xdr:cNvSpPr txBox="1"/>
      </xdr:nvSpPr>
      <xdr:spPr>
        <a:xfrm>
          <a:off x="3190875" y="66675"/>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76200</xdr:rowOff>
    </xdr:from>
    <xdr:to>
      <xdr:col>6</xdr:col>
      <xdr:colOff>123825</xdr:colOff>
      <xdr:row>4</xdr:row>
      <xdr:rowOff>28575</xdr:rowOff>
    </xdr:to>
    <xdr:sp macro="" textlink="">
      <xdr:nvSpPr>
        <xdr:cNvPr id="2" name="Textfeld 1"/>
        <xdr:cNvSpPr txBox="1"/>
      </xdr:nvSpPr>
      <xdr:spPr>
        <a:xfrm>
          <a:off x="3190875" y="76200"/>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66675</xdr:rowOff>
    </xdr:from>
    <xdr:to>
      <xdr:col>6</xdr:col>
      <xdr:colOff>123825</xdr:colOff>
      <xdr:row>4</xdr:row>
      <xdr:rowOff>19050</xdr:rowOff>
    </xdr:to>
    <xdr:sp macro="" textlink="">
      <xdr:nvSpPr>
        <xdr:cNvPr id="2" name="Textfeld 1"/>
        <xdr:cNvSpPr txBox="1"/>
      </xdr:nvSpPr>
      <xdr:spPr>
        <a:xfrm>
          <a:off x="3190875" y="66675"/>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2</xdr:col>
      <xdr:colOff>542925</xdr:colOff>
      <xdr:row>23</xdr:row>
      <xdr:rowOff>133350</xdr:rowOff>
    </xdr:from>
    <xdr:to>
      <xdr:col>3</xdr:col>
      <xdr:colOff>38100</xdr:colOff>
      <xdr:row>24</xdr:row>
      <xdr:rowOff>85725</xdr:rowOff>
    </xdr:to>
    <xdr:sp macro="" textlink="">
      <xdr:nvSpPr>
        <xdr:cNvPr id="19155" name="AutoShape 2"/>
        <xdr:cNvSpPr>
          <a:spLocks noChangeArrowheads="1"/>
        </xdr:cNvSpPr>
      </xdr:nvSpPr>
      <xdr:spPr bwMode="auto">
        <a:xfrm>
          <a:off x="2619375" y="4933950"/>
          <a:ext cx="533400" cy="114300"/>
        </a:xfrm>
        <a:prstGeom prst="diamond">
          <a:avLst/>
        </a:prstGeom>
        <a:solidFill>
          <a:srgbClr val="FFFFFF"/>
        </a:solidFill>
        <a:ln w="9525">
          <a:noFill/>
          <a:miter lim="800000"/>
          <a:headEnd/>
          <a:tailEnd/>
        </a:ln>
      </xdr:spPr>
    </xdr:sp>
    <xdr:clientData/>
  </xdr:twoCellAnchor>
  <xdr:twoCellAnchor>
    <xdr:from>
      <xdr:col>2</xdr:col>
      <xdr:colOff>342900</xdr:colOff>
      <xdr:row>22</xdr:row>
      <xdr:rowOff>0</xdr:rowOff>
    </xdr:from>
    <xdr:to>
      <xdr:col>2</xdr:col>
      <xdr:colOff>542925</xdr:colOff>
      <xdr:row>24</xdr:row>
      <xdr:rowOff>28575</xdr:rowOff>
    </xdr:to>
    <xdr:cxnSp macro="">
      <xdr:nvCxnSpPr>
        <xdr:cNvPr id="19156" name="AutoShape 3"/>
        <xdr:cNvCxnSpPr>
          <a:cxnSpLocks noChangeShapeType="1"/>
          <a:endCxn id="19155" idx="1"/>
        </xdr:cNvCxnSpPr>
      </xdr:nvCxnSpPr>
      <xdr:spPr bwMode="auto">
        <a:xfrm rot="16200000" flipH="1">
          <a:off x="2343150" y="4714875"/>
          <a:ext cx="352425" cy="200025"/>
        </a:xfrm>
        <a:prstGeom prst="bentConnector2">
          <a:avLst/>
        </a:prstGeom>
        <a:noFill/>
        <a:ln w="38100">
          <a:solidFill>
            <a:srgbClr val="333333"/>
          </a:solidFill>
          <a:miter lim="800000"/>
          <a:headEnd/>
          <a:tailEnd type="triangle" w="med" len="med"/>
        </a:ln>
      </xdr:spPr>
    </xdr:cxnSp>
    <xdr:clientData/>
  </xdr:twoCellAnchor>
  <xdr:twoCellAnchor>
    <xdr:from>
      <xdr:col>3</xdr:col>
      <xdr:colOff>266700</xdr:colOff>
      <xdr:row>32</xdr:row>
      <xdr:rowOff>0</xdr:rowOff>
    </xdr:from>
    <xdr:to>
      <xdr:col>3</xdr:col>
      <xdr:colOff>409575</xdr:colOff>
      <xdr:row>32</xdr:row>
      <xdr:rowOff>0</xdr:rowOff>
    </xdr:to>
    <xdr:sp macro="" textlink="">
      <xdr:nvSpPr>
        <xdr:cNvPr id="19157" name="AutoShape 4"/>
        <xdr:cNvSpPr>
          <a:spLocks noChangeArrowheads="1"/>
        </xdr:cNvSpPr>
      </xdr:nvSpPr>
      <xdr:spPr bwMode="auto">
        <a:xfrm>
          <a:off x="3381375" y="6248400"/>
          <a:ext cx="142875" cy="0"/>
        </a:xfrm>
        <a:prstGeom prst="diamond">
          <a:avLst/>
        </a:prstGeom>
        <a:solidFill>
          <a:srgbClr val="FFFFFF"/>
        </a:solidFill>
        <a:ln w="9525">
          <a:noFill/>
          <a:miter lim="800000"/>
          <a:headEnd/>
          <a:tailEnd/>
        </a:ln>
      </xdr:spPr>
    </xdr:sp>
    <xdr:clientData/>
  </xdr:twoCellAnchor>
  <xdr:twoCellAnchor>
    <xdr:from>
      <xdr:col>3</xdr:col>
      <xdr:colOff>542925</xdr:colOff>
      <xdr:row>32</xdr:row>
      <xdr:rowOff>0</xdr:rowOff>
    </xdr:from>
    <xdr:to>
      <xdr:col>4</xdr:col>
      <xdr:colOff>38100</xdr:colOff>
      <xdr:row>32</xdr:row>
      <xdr:rowOff>0</xdr:rowOff>
    </xdr:to>
    <xdr:sp macro="" textlink="">
      <xdr:nvSpPr>
        <xdr:cNvPr id="19158" name="AutoShape 5"/>
        <xdr:cNvSpPr>
          <a:spLocks noChangeArrowheads="1"/>
        </xdr:cNvSpPr>
      </xdr:nvSpPr>
      <xdr:spPr bwMode="auto">
        <a:xfrm>
          <a:off x="3657600" y="6248400"/>
          <a:ext cx="533400" cy="0"/>
        </a:xfrm>
        <a:prstGeom prst="diamond">
          <a:avLst/>
        </a:prstGeom>
        <a:solidFill>
          <a:srgbClr val="FFFFFF"/>
        </a:solidFill>
        <a:ln w="9525">
          <a:noFill/>
          <a:miter lim="800000"/>
          <a:headEnd/>
          <a:tailEnd/>
        </a:ln>
      </xdr:spPr>
    </xdr:sp>
    <xdr:clientData/>
  </xdr:twoCellAnchor>
  <xdr:twoCellAnchor>
    <xdr:from>
      <xdr:col>8</xdr:col>
      <xdr:colOff>133350</xdr:colOff>
      <xdr:row>6</xdr:row>
      <xdr:rowOff>133352</xdr:rowOff>
    </xdr:from>
    <xdr:to>
      <xdr:col>9</xdr:col>
      <xdr:colOff>790575</xdr:colOff>
      <xdr:row>9</xdr:row>
      <xdr:rowOff>28576</xdr:rowOff>
    </xdr:to>
    <xdr:sp macro="" textlink="">
      <xdr:nvSpPr>
        <xdr:cNvPr id="8" name="Textfeld 7"/>
        <xdr:cNvSpPr txBox="1"/>
      </xdr:nvSpPr>
      <xdr:spPr>
        <a:xfrm>
          <a:off x="8439150" y="1104902"/>
          <a:ext cx="1657350" cy="14573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a:latin typeface="Arial" pitchFamily="34" charset="0"/>
              <a:cs typeface="Arial" pitchFamily="34" charset="0"/>
            </a:rPr>
            <a:t>Bereinigte Angebotspreise</a:t>
          </a:r>
          <a:r>
            <a:rPr lang="de-CH" sz="1000" baseline="0">
              <a:latin typeface="Arial" pitchFamily="34" charset="0"/>
              <a:cs typeface="Arial" pitchFamily="34" charset="0"/>
            </a:rPr>
            <a:t> sowie Preisgrenze für Note 0 in % eingeben (Preisgrenze für Note 0 gemäss Publikation im Simap).</a:t>
          </a:r>
        </a:p>
        <a:p>
          <a:r>
            <a:rPr lang="de-CH" sz="1000" baseline="0">
              <a:latin typeface="Arial" pitchFamily="34" charset="0"/>
              <a:cs typeface="Arial" pitchFamily="34" charset="0"/>
            </a:rPr>
            <a:t>Noten und Punkte werden in die übrigen Sheets übernommen.</a:t>
          </a:r>
        </a:p>
        <a:p>
          <a:endParaRPr lang="de-CH" sz="1100"/>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36</xdr:row>
      <xdr:rowOff>63500</xdr:rowOff>
    </xdr:from>
    <xdr:to>
      <xdr:col>27</xdr:col>
      <xdr:colOff>558800</xdr:colOff>
      <xdr:row>40</xdr:row>
      <xdr:rowOff>1447800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393700</xdr:colOff>
      <xdr:row>1</xdr:row>
      <xdr:rowOff>38100</xdr:rowOff>
    </xdr:from>
    <xdr:to>
      <xdr:col>32</xdr:col>
      <xdr:colOff>520700</xdr:colOff>
      <xdr:row>11</xdr:row>
      <xdr:rowOff>38100</xdr:rowOff>
    </xdr:to>
    <xdr:sp macro="" textlink="">
      <xdr:nvSpPr>
        <xdr:cNvPr id="3" name="Textfeld 2"/>
        <xdr:cNvSpPr txBox="1"/>
      </xdr:nvSpPr>
      <xdr:spPr>
        <a:xfrm>
          <a:off x="15189200" y="165100"/>
          <a:ext cx="3175000" cy="1676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400">
              <a:latin typeface="Arial" pitchFamily="34" charset="0"/>
              <a:cs typeface="Arial" pitchFamily="34" charset="0"/>
            </a:rPr>
            <a:t>Wenn auf dem Sheet "bereinigter Angebotspreis" der</a:t>
          </a:r>
          <a:r>
            <a:rPr lang="de-CH" sz="1400" baseline="0">
              <a:latin typeface="Arial" pitchFamily="34" charset="0"/>
              <a:cs typeface="Arial" pitchFamily="34" charset="0"/>
            </a:rPr>
            <a:t> Buchstabe für den Anbieter in der Spalte A erscheint, dann werden die Spalte für den Anbieter automatisch "eingeblendet" (über bedingte Formatierung).</a:t>
          </a:r>
          <a:endParaRPr lang="de-CH"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2781299</xdr:colOff>
      <xdr:row>0</xdr:row>
      <xdr:rowOff>57150</xdr:rowOff>
    </xdr:from>
    <xdr:to>
      <xdr:col>6</xdr:col>
      <xdr:colOff>114299</xdr:colOff>
      <xdr:row>4</xdr:row>
      <xdr:rowOff>85725</xdr:rowOff>
    </xdr:to>
    <xdr:sp macro="" textlink="">
      <xdr:nvSpPr>
        <xdr:cNvPr id="2" name="Textfeld 1"/>
        <xdr:cNvSpPr txBox="1"/>
      </xdr:nvSpPr>
      <xdr:spPr>
        <a:xfrm>
          <a:off x="3190874" y="57150"/>
          <a:ext cx="5895975" cy="742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 A: </a:t>
          </a:r>
          <a:r>
            <a:rPr lang="de-CH" sz="1000" b="1" i="0" u="none" strike="noStrike" baseline="0">
              <a:solidFill>
                <a:sysClr val="windowText" lastClr="000000"/>
              </a:solidFill>
              <a:latin typeface="Arial"/>
              <a:ea typeface="+mn-ea"/>
              <a:cs typeface="Arial"/>
            </a:rPr>
            <a:t>Eignungskriterien</a:t>
          </a:r>
          <a:r>
            <a:rPr lang="de-CH" sz="1000" b="0" i="0" u="none" strike="noStrike" baseline="0">
              <a:solidFill>
                <a:sysClr val="windowText" lastClr="000000"/>
              </a:solidFill>
              <a:latin typeface="Arial"/>
              <a:ea typeface="+mn-ea"/>
              <a:cs typeface="Arial"/>
            </a:rPr>
            <a:t> eintragen</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r>
            <a:rPr lang="de-CH" sz="1000" b="0" i="0" u="none" strike="noStrike" baseline="0">
              <a:solidFill>
                <a:sysClr val="windowText" lastClr="000000"/>
              </a:solidFill>
              <a:latin typeface="Arial"/>
              <a:ea typeface="+mn-ea"/>
              <a:cs typeface="Arial"/>
            </a:rPr>
            <a:t>Die Zuschlagskriterien und Subkriterien sowie die Gewichtung werden aus dem Sheet "Übersicht" übertragen, die Punkte für den Preis aus der Preistabelle.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66676</xdr:rowOff>
    </xdr:from>
    <xdr:to>
      <xdr:col>6</xdr:col>
      <xdr:colOff>123825</xdr:colOff>
      <xdr:row>4</xdr:row>
      <xdr:rowOff>19051</xdr:rowOff>
    </xdr:to>
    <xdr:sp macro="" textlink="">
      <xdr:nvSpPr>
        <xdr:cNvPr id="2" name="Textfeld 1"/>
        <xdr:cNvSpPr txBox="1"/>
      </xdr:nvSpPr>
      <xdr:spPr>
        <a:xfrm>
          <a:off x="3190875" y="66676"/>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76200</xdr:rowOff>
    </xdr:from>
    <xdr:to>
      <xdr:col>6</xdr:col>
      <xdr:colOff>123825</xdr:colOff>
      <xdr:row>4</xdr:row>
      <xdr:rowOff>28575</xdr:rowOff>
    </xdr:to>
    <xdr:sp macro="" textlink="">
      <xdr:nvSpPr>
        <xdr:cNvPr id="2" name="Textfeld 1"/>
        <xdr:cNvSpPr txBox="1"/>
      </xdr:nvSpPr>
      <xdr:spPr>
        <a:xfrm>
          <a:off x="3190875" y="76200"/>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76200</xdr:rowOff>
    </xdr:from>
    <xdr:to>
      <xdr:col>6</xdr:col>
      <xdr:colOff>123825</xdr:colOff>
      <xdr:row>4</xdr:row>
      <xdr:rowOff>28575</xdr:rowOff>
    </xdr:to>
    <xdr:sp macro="" textlink="">
      <xdr:nvSpPr>
        <xdr:cNvPr id="2" name="Textfeld 1"/>
        <xdr:cNvSpPr txBox="1"/>
      </xdr:nvSpPr>
      <xdr:spPr>
        <a:xfrm>
          <a:off x="3190875" y="76200"/>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57150</xdr:rowOff>
    </xdr:from>
    <xdr:to>
      <xdr:col>6</xdr:col>
      <xdr:colOff>123825</xdr:colOff>
      <xdr:row>4</xdr:row>
      <xdr:rowOff>9525</xdr:rowOff>
    </xdr:to>
    <xdr:sp macro="" textlink="">
      <xdr:nvSpPr>
        <xdr:cNvPr id="2" name="Textfeld 1"/>
        <xdr:cNvSpPr txBox="1"/>
      </xdr:nvSpPr>
      <xdr:spPr>
        <a:xfrm>
          <a:off x="3190875" y="57150"/>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r>
            <a:rPr lang="de-CH" sz="1000" b="0" i="0" u="none" strike="noStrike" baseline="0">
              <a:solidFill>
                <a:sysClr val="windowText" lastClr="000000"/>
              </a:solidFill>
              <a:latin typeface="Arial"/>
              <a:ea typeface="+mn-ea"/>
              <a:cs typeface="Arial"/>
            </a:rPr>
            <a:t>Die Kriterien und Subkriterien sowie die Gewichtung werden aus dem Sheet "</a:t>
          </a:r>
          <a:r>
            <a:rPr lang="de-CH" sz="1100" b="0" i="0" baseline="0">
              <a:solidFill>
                <a:schemeClr val="dk1"/>
              </a:solidFill>
              <a:latin typeface="+mn-lt"/>
              <a:ea typeface="+mn-ea"/>
              <a:cs typeface="+mn-cs"/>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66675</xdr:rowOff>
    </xdr:from>
    <xdr:to>
      <xdr:col>6</xdr:col>
      <xdr:colOff>123825</xdr:colOff>
      <xdr:row>4</xdr:row>
      <xdr:rowOff>19050</xdr:rowOff>
    </xdr:to>
    <xdr:sp macro="" textlink="">
      <xdr:nvSpPr>
        <xdr:cNvPr id="2" name="Textfeld 1"/>
        <xdr:cNvSpPr txBox="1"/>
      </xdr:nvSpPr>
      <xdr:spPr>
        <a:xfrm>
          <a:off x="3190875" y="66675"/>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76200</xdr:rowOff>
    </xdr:from>
    <xdr:to>
      <xdr:col>6</xdr:col>
      <xdr:colOff>123825</xdr:colOff>
      <xdr:row>4</xdr:row>
      <xdr:rowOff>28575</xdr:rowOff>
    </xdr:to>
    <xdr:sp macro="" textlink="">
      <xdr:nvSpPr>
        <xdr:cNvPr id="2" name="Textfeld 1"/>
        <xdr:cNvSpPr txBox="1"/>
      </xdr:nvSpPr>
      <xdr:spPr>
        <a:xfrm>
          <a:off x="3190875" y="76200"/>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76200</xdr:rowOff>
    </xdr:from>
    <xdr:to>
      <xdr:col>6</xdr:col>
      <xdr:colOff>123825</xdr:colOff>
      <xdr:row>4</xdr:row>
      <xdr:rowOff>28575</xdr:rowOff>
    </xdr:to>
    <xdr:sp macro="" textlink="">
      <xdr:nvSpPr>
        <xdr:cNvPr id="2" name="Textfeld 1"/>
        <xdr:cNvSpPr txBox="1"/>
      </xdr:nvSpPr>
      <xdr:spPr>
        <a:xfrm>
          <a:off x="3190875" y="76200"/>
          <a:ext cx="59055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Betrifft Sheets A-L: </a:t>
          </a:r>
          <a:r>
            <a:rPr lang="de-CH" sz="1000" b="1" i="0" u="none" strike="noStrike" baseline="0">
              <a:solidFill>
                <a:sysClr val="windowText" lastClr="000000"/>
              </a:solidFill>
              <a:latin typeface="Arial"/>
              <a:ea typeface="+mn-ea"/>
              <a:cs typeface="Arial"/>
            </a:rPr>
            <a:t>Firmenbezeichnung</a:t>
          </a:r>
          <a:r>
            <a:rPr lang="de-CH" sz="1000" b="0" i="0" u="none" strike="noStrike" baseline="0">
              <a:solidFill>
                <a:sysClr val="windowText" lastClr="000000"/>
              </a:solidFill>
              <a:latin typeface="Arial"/>
              <a:ea typeface="+mn-ea"/>
              <a:cs typeface="Arial"/>
            </a:rPr>
            <a:t>, </a:t>
          </a:r>
          <a:r>
            <a:rPr lang="de-CH" sz="1000" b="1" i="0" u="none" strike="noStrike" baseline="0">
              <a:solidFill>
                <a:sysClr val="windowText" lastClr="000000"/>
              </a:solidFill>
              <a:latin typeface="Arial"/>
              <a:ea typeface="+mn-ea"/>
              <a:cs typeface="Arial"/>
            </a:rPr>
            <a:t>Bemerkungen und Noten </a:t>
          </a:r>
          <a:r>
            <a:rPr lang="de-CH" sz="1000" b="0" i="0" u="none" strike="noStrike" baseline="0">
              <a:solidFill>
                <a:sysClr val="windowText" lastClr="000000"/>
              </a:solidFill>
              <a:latin typeface="Arial"/>
              <a:ea typeface="+mn-ea"/>
              <a:cs typeface="Arial"/>
            </a:rPr>
            <a:t>eintragen. </a:t>
          </a:r>
        </a:p>
        <a:p>
          <a:pPr marL="0" marR="0" indent="0" defTabSz="914400" eaLnBrk="1" fontAlgn="auto" latinLnBrk="0" hangingPunct="1">
            <a:lnSpc>
              <a:spcPct val="100000"/>
            </a:lnSpc>
            <a:spcBef>
              <a:spcPts val="0"/>
            </a:spcBef>
            <a:spcAft>
              <a:spcPts val="0"/>
            </a:spcAft>
            <a:buClrTx/>
            <a:buSzTx/>
            <a:buFontTx/>
            <a:buNone/>
            <a:tabLst/>
            <a:defRPr/>
          </a:pPr>
          <a:r>
            <a:rPr lang="de-CH" sz="1000" b="0" i="0" u="none" strike="noStrike" baseline="0">
              <a:solidFill>
                <a:sysClr val="windowText" lastClr="000000"/>
              </a:solidFill>
              <a:latin typeface="Arial"/>
              <a:ea typeface="+mn-ea"/>
              <a:cs typeface="Arial"/>
            </a:rPr>
            <a:t>Die Kriterien und Subkriterien sowie die Gewichtung werden aus dem Sheet "</a:t>
          </a:r>
          <a:r>
            <a:rPr kumimoji="0" lang="de-CH" sz="1000" b="0" i="0" u="none" strike="noStrike" kern="0" cap="none" spc="0" normalizeH="0" baseline="0" noProof="0">
              <a:ln>
                <a:noFill/>
              </a:ln>
              <a:solidFill>
                <a:sysClr val="windowText" lastClr="000000"/>
              </a:solidFill>
              <a:effectLst/>
              <a:uLnTx/>
              <a:uFillTx/>
              <a:latin typeface="Arial"/>
              <a:ea typeface="+mn-ea"/>
              <a:cs typeface="Arial"/>
            </a:rPr>
            <a:t>Übersicht</a:t>
          </a:r>
          <a:r>
            <a:rPr lang="de-CH" sz="1000" b="0" i="0" u="none" strike="noStrike" baseline="0">
              <a:solidFill>
                <a:sysClr val="windowText" lastClr="000000"/>
              </a:solidFill>
              <a:latin typeface="Arial"/>
              <a:ea typeface="+mn-ea"/>
              <a:cs typeface="Arial"/>
            </a:rPr>
            <a:t>" übertragen, die Punkte für den Preis aus der Preistabelle.</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STRA\AAA_offen\Vorlagen\100430_SOLL\A\Evaluation\4_Eignung-Zuschlag\Bsp._Evaluationstabelle_GS-EFD%20ISB%20eGov_M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tion"/>
      <sheetName val="Hilfstabellen Preise - Punkt"/>
    </sheetNames>
    <sheetDataSet>
      <sheetData sheetId="0">
        <row r="19">
          <cell r="S19" t="str">
            <v>erfüllt</v>
          </cell>
          <cell r="T19" t="str">
            <v>erfüllt</v>
          </cell>
          <cell r="U19" t="str">
            <v>erfüllt</v>
          </cell>
          <cell r="V19" t="str">
            <v>erfüllt</v>
          </cell>
          <cell r="W19" t="str">
            <v>erfüllt</v>
          </cell>
          <cell r="X19" t="str">
            <v>erfüllt</v>
          </cell>
        </row>
        <row r="20">
          <cell r="S20" t="str">
            <v>erfüllt</v>
          </cell>
          <cell r="T20" t="str">
            <v>erfüllt</v>
          </cell>
          <cell r="U20" t="str">
            <v>erfüllt</v>
          </cell>
          <cell r="V20" t="str">
            <v>erfüllt</v>
          </cell>
          <cell r="W20" t="str">
            <v>erfüllt</v>
          </cell>
          <cell r="X20" t="str">
            <v>erfüllt</v>
          </cell>
        </row>
        <row r="21">
          <cell r="S21" t="str">
            <v>erfüllt</v>
          </cell>
          <cell r="T21" t="str">
            <v>nicht erfüllt</v>
          </cell>
          <cell r="U21" t="str">
            <v>erfüllt</v>
          </cell>
          <cell r="V21" t="str">
            <v>erfüllt</v>
          </cell>
          <cell r="W21" t="str">
            <v>erfüllt</v>
          </cell>
          <cell r="X21" t="str">
            <v>erfüllt</v>
          </cell>
        </row>
        <row r="22">
          <cell r="S22" t="str">
            <v>erfüllt</v>
          </cell>
          <cell r="T22" t="str">
            <v>erfüllt</v>
          </cell>
          <cell r="U22" t="str">
            <v>nicht erfüllt</v>
          </cell>
          <cell r="V22" t="str">
            <v>erfüllt</v>
          </cell>
          <cell r="W22" t="str">
            <v>erfüllt</v>
          </cell>
          <cell r="X22" t="str">
            <v>erfüllt</v>
          </cell>
        </row>
        <row r="23">
          <cell r="S23" t="str">
            <v>erfüllt</v>
          </cell>
          <cell r="T23" t="str">
            <v>erfüllt</v>
          </cell>
          <cell r="U23" t="str">
            <v>erfüllt</v>
          </cell>
          <cell r="V23" t="str">
            <v>erfüllt</v>
          </cell>
          <cell r="W23" t="str">
            <v>erfüllt</v>
          </cell>
          <cell r="X23" t="str">
            <v>erfüllt</v>
          </cell>
        </row>
        <row r="24">
          <cell r="S24" t="str">
            <v>erfüllt</v>
          </cell>
          <cell r="T24" t="str">
            <v>erfüllt</v>
          </cell>
          <cell r="U24" t="str">
            <v>erfüllt</v>
          </cell>
          <cell r="V24" t="str">
            <v>erfüllt</v>
          </cell>
          <cell r="W24" t="str">
            <v>erfüllt</v>
          </cell>
          <cell r="X24" t="str">
            <v>nicht erfüllt</v>
          </cell>
        </row>
        <row r="25">
          <cell r="S25" t="str">
            <v>erfüllt</v>
          </cell>
          <cell r="T25" t="str">
            <v>erfüllt</v>
          </cell>
          <cell r="U25" t="str">
            <v>erfüllt</v>
          </cell>
          <cell r="V25" t="str">
            <v>erfüllt</v>
          </cell>
          <cell r="W25" t="str">
            <v>erfüllt</v>
          </cell>
          <cell r="X25" t="str">
            <v>erfüllt</v>
          </cell>
        </row>
        <row r="26">
          <cell r="S26" t="str">
            <v>erfüllt</v>
          </cell>
          <cell r="T26" t="str">
            <v>erfüllt</v>
          </cell>
          <cell r="U26" t="str">
            <v>erfüllt</v>
          </cell>
          <cell r="V26" t="str">
            <v>erfüllt</v>
          </cell>
          <cell r="W26" t="str">
            <v>erfüllt</v>
          </cell>
          <cell r="X26" t="str">
            <v>erfüllt</v>
          </cell>
        </row>
        <row r="27">
          <cell r="S27" t="str">
            <v>erfüllt</v>
          </cell>
          <cell r="T27" t="str">
            <v>erfüllt</v>
          </cell>
          <cell r="U27" t="str">
            <v>erfüllt</v>
          </cell>
          <cell r="V27" t="str">
            <v>erfüllt</v>
          </cell>
          <cell r="W27" t="str">
            <v>erfüllt</v>
          </cell>
          <cell r="X27" t="str">
            <v>erfüllt</v>
          </cell>
        </row>
        <row r="28">
          <cell r="S28" t="str">
            <v>erfüllt</v>
          </cell>
          <cell r="T28" t="str">
            <v>erfüllt</v>
          </cell>
          <cell r="U28" t="str">
            <v>erfüllt</v>
          </cell>
          <cell r="V28" t="str">
            <v>erfüllt</v>
          </cell>
          <cell r="W28" t="str">
            <v>erfüllt</v>
          </cell>
          <cell r="X28" t="str">
            <v>erfüllt</v>
          </cell>
        </row>
        <row r="29">
          <cell r="S29" t="str">
            <v/>
          </cell>
          <cell r="T29" t="str">
            <v/>
          </cell>
          <cell r="U29" t="str">
            <v/>
          </cell>
          <cell r="V29" t="str">
            <v/>
          </cell>
          <cell r="W29" t="str">
            <v/>
          </cell>
          <cell r="X29" t="str">
            <v/>
          </cell>
        </row>
        <row r="30">
          <cell r="S30" t="str">
            <v/>
          </cell>
          <cell r="T30" t="str">
            <v/>
          </cell>
          <cell r="U30" t="str">
            <v/>
          </cell>
          <cell r="V30" t="str">
            <v/>
          </cell>
          <cell r="W30" t="str">
            <v/>
          </cell>
          <cell r="X30" t="str">
            <v/>
          </cell>
        </row>
      </sheetData>
      <sheetData sheetId="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9"/>
  <sheetViews>
    <sheetView zoomScaleNormal="100" zoomScaleSheetLayoutView="100" workbookViewId="0">
      <selection activeCell="A9" sqref="A9:N9"/>
    </sheetView>
  </sheetViews>
  <sheetFormatPr baseColWidth="10" defaultColWidth="11.42578125" defaultRowHeight="14.25"/>
  <cols>
    <col min="1" max="16384" width="11.42578125" style="338"/>
  </cols>
  <sheetData>
    <row r="1" spans="1:14" ht="20.25">
      <c r="A1" s="337" t="s">
        <v>108</v>
      </c>
    </row>
    <row r="3" spans="1:14" ht="33.75" customHeight="1">
      <c r="A3" s="339" t="s">
        <v>109</v>
      </c>
      <c r="B3" s="339"/>
      <c r="C3" s="339"/>
      <c r="D3" s="339"/>
      <c r="E3" s="339"/>
      <c r="F3" s="339"/>
      <c r="G3" s="339"/>
      <c r="H3" s="339"/>
      <c r="I3" s="339"/>
      <c r="J3" s="339"/>
      <c r="K3" s="339"/>
      <c r="L3" s="339"/>
      <c r="M3" s="339"/>
      <c r="N3" s="339"/>
    </row>
    <row r="4" spans="1:14" ht="18.75" customHeight="1">
      <c r="A4" s="339" t="s">
        <v>110</v>
      </c>
      <c r="B4" s="339"/>
      <c r="C4" s="339"/>
      <c r="D4" s="339"/>
      <c r="E4" s="339"/>
      <c r="F4" s="339"/>
      <c r="G4" s="339"/>
      <c r="H4" s="339"/>
      <c r="I4" s="339"/>
      <c r="J4" s="339"/>
      <c r="K4" s="339"/>
      <c r="L4" s="339"/>
      <c r="M4" s="339"/>
      <c r="N4" s="339"/>
    </row>
    <row r="5" spans="1:14" ht="61.5" customHeight="1">
      <c r="A5" s="339" t="s">
        <v>113</v>
      </c>
      <c r="B5" s="339"/>
      <c r="C5" s="339"/>
      <c r="D5" s="339"/>
      <c r="E5" s="339"/>
      <c r="F5" s="339"/>
      <c r="G5" s="339"/>
      <c r="H5" s="339"/>
      <c r="I5" s="339"/>
      <c r="J5" s="339"/>
      <c r="K5" s="339"/>
      <c r="L5" s="339"/>
      <c r="M5" s="339"/>
      <c r="N5" s="339"/>
    </row>
    <row r="6" spans="1:14" ht="33" customHeight="1">
      <c r="A6" s="339" t="s">
        <v>111</v>
      </c>
      <c r="B6" s="339"/>
      <c r="C6" s="339"/>
      <c r="D6" s="339"/>
      <c r="E6" s="339"/>
      <c r="F6" s="339"/>
      <c r="G6" s="339"/>
      <c r="H6" s="339"/>
      <c r="I6" s="339"/>
      <c r="J6" s="339"/>
      <c r="K6" s="339"/>
      <c r="L6" s="339"/>
      <c r="M6" s="339"/>
      <c r="N6" s="339"/>
    </row>
    <row r="7" spans="1:14" ht="18.75" customHeight="1">
      <c r="A7" s="339" t="s">
        <v>112</v>
      </c>
      <c r="B7" s="339"/>
      <c r="C7" s="339"/>
      <c r="D7" s="339"/>
      <c r="E7" s="339"/>
      <c r="F7" s="339"/>
      <c r="G7" s="339"/>
      <c r="H7" s="339"/>
      <c r="I7" s="339"/>
      <c r="J7" s="339"/>
      <c r="K7" s="339"/>
      <c r="L7" s="339"/>
      <c r="M7" s="339"/>
      <c r="N7" s="339"/>
    </row>
    <row r="8" spans="1:14" ht="61.5" customHeight="1">
      <c r="A8" s="339" t="s">
        <v>114</v>
      </c>
      <c r="B8" s="339"/>
      <c r="C8" s="339"/>
      <c r="D8" s="339"/>
      <c r="E8" s="339"/>
      <c r="F8" s="339"/>
      <c r="G8" s="339"/>
      <c r="H8" s="339"/>
      <c r="I8" s="339"/>
      <c r="J8" s="339"/>
      <c r="K8" s="339"/>
      <c r="L8" s="339"/>
      <c r="M8" s="339"/>
      <c r="N8" s="339"/>
    </row>
    <row r="9" spans="1:14" ht="18.75" customHeight="1">
      <c r="A9" s="339"/>
      <c r="B9" s="339"/>
      <c r="C9" s="339"/>
      <c r="D9" s="339"/>
      <c r="E9" s="339"/>
      <c r="F9" s="339"/>
      <c r="G9" s="339"/>
      <c r="H9" s="339"/>
      <c r="I9" s="339"/>
      <c r="J9" s="339"/>
      <c r="K9" s="339"/>
      <c r="L9" s="339"/>
      <c r="M9" s="339"/>
      <c r="N9" s="339"/>
    </row>
  </sheetData>
  <mergeCells count="7">
    <mergeCell ref="A9:N9"/>
    <mergeCell ref="A3:N3"/>
    <mergeCell ref="A4:N4"/>
    <mergeCell ref="A5:N5"/>
    <mergeCell ref="A6:N6"/>
    <mergeCell ref="A7:N7"/>
    <mergeCell ref="A8:N8"/>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93</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Angebotspreis'!G16</f>
        <v>84</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84</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K41:L41"/>
    <mergeCell ref="M41:N41"/>
    <mergeCell ref="O41:P41"/>
    <mergeCell ref="Q41:R41"/>
    <mergeCell ref="S41:T41"/>
    <mergeCell ref="U41:V41"/>
    <mergeCell ref="W41:X41"/>
    <mergeCell ref="Q40:R40"/>
    <mergeCell ref="R77:V77"/>
    <mergeCell ref="U70:V70"/>
    <mergeCell ref="W70:X70"/>
    <mergeCell ref="O68:P68"/>
    <mergeCell ref="Q68:R68"/>
    <mergeCell ref="S68:T68"/>
    <mergeCell ref="U68:V68"/>
    <mergeCell ref="W68:X68"/>
    <mergeCell ref="Q52:R52"/>
    <mergeCell ref="S52:T52"/>
    <mergeCell ref="U52:V52"/>
    <mergeCell ref="W52:X52"/>
    <mergeCell ref="W56:X56"/>
    <mergeCell ref="Q49:R49"/>
    <mergeCell ref="Q43:R43"/>
    <mergeCell ref="S43:T43"/>
    <mergeCell ref="R79:V79"/>
    <mergeCell ref="R81:V81"/>
    <mergeCell ref="R83:V83"/>
    <mergeCell ref="M72:N72"/>
    <mergeCell ref="O72:P72"/>
    <mergeCell ref="Q72:R72"/>
    <mergeCell ref="S72:T72"/>
    <mergeCell ref="U72:V72"/>
    <mergeCell ref="W72:X72"/>
    <mergeCell ref="A72:B72"/>
    <mergeCell ref="C72:D72"/>
    <mergeCell ref="F72:G72"/>
    <mergeCell ref="I72:J72"/>
    <mergeCell ref="K72:L72"/>
    <mergeCell ref="M70:N70"/>
    <mergeCell ref="O70:P70"/>
    <mergeCell ref="Q70:R70"/>
    <mergeCell ref="S70:T70"/>
    <mergeCell ref="A70:B70"/>
    <mergeCell ref="C70:D70"/>
    <mergeCell ref="F70:G70"/>
    <mergeCell ref="I70:J70"/>
    <mergeCell ref="K70:L70"/>
    <mergeCell ref="A68:B68"/>
    <mergeCell ref="C68:D68"/>
    <mergeCell ref="F68:G68"/>
    <mergeCell ref="I68:J68"/>
    <mergeCell ref="K68:L68"/>
    <mergeCell ref="M68:N68"/>
    <mergeCell ref="W64:X64"/>
    <mergeCell ref="I66:J66"/>
    <mergeCell ref="K66:L66"/>
    <mergeCell ref="M66:N66"/>
    <mergeCell ref="O66:P66"/>
    <mergeCell ref="Q66:R66"/>
    <mergeCell ref="S66:T66"/>
    <mergeCell ref="U66:V66"/>
    <mergeCell ref="W66:X66"/>
    <mergeCell ref="C64:D64"/>
    <mergeCell ref="F64:G64"/>
    <mergeCell ref="I64:J64"/>
    <mergeCell ref="K64:L64"/>
    <mergeCell ref="M64:N64"/>
    <mergeCell ref="O64:P64"/>
    <mergeCell ref="Q64:R64"/>
    <mergeCell ref="S64:T64"/>
    <mergeCell ref="U64:V64"/>
    <mergeCell ref="I58:J58"/>
    <mergeCell ref="K58:L58"/>
    <mergeCell ref="M58:N58"/>
    <mergeCell ref="O58:P58"/>
    <mergeCell ref="Q58:R58"/>
    <mergeCell ref="S58:T58"/>
    <mergeCell ref="U58:V58"/>
    <mergeCell ref="W58:X58"/>
    <mergeCell ref="C60:D60"/>
    <mergeCell ref="F60:G60"/>
    <mergeCell ref="I60:J60"/>
    <mergeCell ref="K60:L60"/>
    <mergeCell ref="M60:N60"/>
    <mergeCell ref="O60:P60"/>
    <mergeCell ref="Q60:R60"/>
    <mergeCell ref="S60:T60"/>
    <mergeCell ref="U60:V60"/>
    <mergeCell ref="W60:X60"/>
    <mergeCell ref="C56:D56"/>
    <mergeCell ref="F56:G56"/>
    <mergeCell ref="I56:J56"/>
    <mergeCell ref="K56:L56"/>
    <mergeCell ref="M56:N56"/>
    <mergeCell ref="O56:P56"/>
    <mergeCell ref="Q56:R56"/>
    <mergeCell ref="S56:T56"/>
    <mergeCell ref="U56:V56"/>
    <mergeCell ref="I47:J47"/>
    <mergeCell ref="I49:J49"/>
    <mergeCell ref="K49:L49"/>
    <mergeCell ref="M49:N49"/>
    <mergeCell ref="O49:P49"/>
    <mergeCell ref="I52:J52"/>
    <mergeCell ref="K52:L52"/>
    <mergeCell ref="M52:N52"/>
    <mergeCell ref="O52:P52"/>
    <mergeCell ref="U43:V43"/>
    <mergeCell ref="W43:X43"/>
    <mergeCell ref="S49:T49"/>
    <mergeCell ref="U49:V49"/>
    <mergeCell ref="W49:X49"/>
    <mergeCell ref="S40:T40"/>
    <mergeCell ref="U42:V42"/>
    <mergeCell ref="W42:X42"/>
    <mergeCell ref="Q42:R42"/>
    <mergeCell ref="S42:T42"/>
    <mergeCell ref="U40:V40"/>
    <mergeCell ref="W40:X40"/>
    <mergeCell ref="Q39:R39"/>
    <mergeCell ref="S39:T39"/>
    <mergeCell ref="U39:V39"/>
    <mergeCell ref="W39:X39"/>
    <mergeCell ref="C43:D43"/>
    <mergeCell ref="F43:G43"/>
    <mergeCell ref="I43:J43"/>
    <mergeCell ref="K43:L43"/>
    <mergeCell ref="M43:N43"/>
    <mergeCell ref="O43:P43"/>
    <mergeCell ref="C39:D39"/>
    <mergeCell ref="F39:G39"/>
    <mergeCell ref="I39:J39"/>
    <mergeCell ref="K39:L39"/>
    <mergeCell ref="M39:N39"/>
    <mergeCell ref="O39:P39"/>
    <mergeCell ref="I40:J40"/>
    <mergeCell ref="K40:L40"/>
    <mergeCell ref="M40:N40"/>
    <mergeCell ref="O40:P40"/>
    <mergeCell ref="I42:J42"/>
    <mergeCell ref="K42:L42"/>
    <mergeCell ref="M42:N42"/>
    <mergeCell ref="O42:P42"/>
    <mergeCell ref="Q37:R37"/>
    <mergeCell ref="S37:T37"/>
    <mergeCell ref="U37:V37"/>
    <mergeCell ref="W37:X37"/>
    <mergeCell ref="C38:D38"/>
    <mergeCell ref="F38:G38"/>
    <mergeCell ref="Q36:R36"/>
    <mergeCell ref="S36:T36"/>
    <mergeCell ref="U36:V36"/>
    <mergeCell ref="W36:X36"/>
    <mergeCell ref="C37:D37"/>
    <mergeCell ref="F37:G37"/>
    <mergeCell ref="I37:J37"/>
    <mergeCell ref="K37:L37"/>
    <mergeCell ref="M37:N37"/>
    <mergeCell ref="O37:P37"/>
    <mergeCell ref="C36:D36"/>
    <mergeCell ref="F36:G36"/>
    <mergeCell ref="I36:J36"/>
    <mergeCell ref="K36:L36"/>
    <mergeCell ref="M36:N36"/>
    <mergeCell ref="O36:P36"/>
    <mergeCell ref="Q35:R35"/>
    <mergeCell ref="S35:T35"/>
    <mergeCell ref="U35:V35"/>
    <mergeCell ref="W35:X35"/>
    <mergeCell ref="C34:D34"/>
    <mergeCell ref="F34:G34"/>
    <mergeCell ref="C35:D35"/>
    <mergeCell ref="F35:G35"/>
    <mergeCell ref="I35:J35"/>
    <mergeCell ref="K35:L35"/>
    <mergeCell ref="M35:N35"/>
    <mergeCell ref="O35:P35"/>
    <mergeCell ref="S31:T31"/>
    <mergeCell ref="U31:V31"/>
    <mergeCell ref="W31:X31"/>
    <mergeCell ref="C32:D32"/>
    <mergeCell ref="F32:G32"/>
    <mergeCell ref="C33:D33"/>
    <mergeCell ref="F33:G33"/>
    <mergeCell ref="S30:T30"/>
    <mergeCell ref="U30:V30"/>
    <mergeCell ref="W30:X30"/>
    <mergeCell ref="C31:D31"/>
    <mergeCell ref="F31:G31"/>
    <mergeCell ref="I31:J31"/>
    <mergeCell ref="K31:L31"/>
    <mergeCell ref="M31:N31"/>
    <mergeCell ref="O31:P31"/>
    <mergeCell ref="Q31:R31"/>
    <mergeCell ref="K29:L29"/>
    <mergeCell ref="M29:N29"/>
    <mergeCell ref="O29:P29"/>
    <mergeCell ref="Q29:R29"/>
    <mergeCell ref="S29:T29"/>
    <mergeCell ref="U29:V29"/>
    <mergeCell ref="W29:X29"/>
    <mergeCell ref="C30:D30"/>
    <mergeCell ref="F30:G30"/>
    <mergeCell ref="I30:J30"/>
    <mergeCell ref="K30:L30"/>
    <mergeCell ref="M30:N30"/>
    <mergeCell ref="O30:P30"/>
    <mergeCell ref="Q30:R30"/>
    <mergeCell ref="K28:L28"/>
    <mergeCell ref="M28:N28"/>
    <mergeCell ref="O28:P28"/>
    <mergeCell ref="Q28:R28"/>
    <mergeCell ref="M27:N27"/>
    <mergeCell ref="O27:P27"/>
    <mergeCell ref="S28:T28"/>
    <mergeCell ref="U28:V28"/>
    <mergeCell ref="W28:X28"/>
    <mergeCell ref="K27:L27"/>
    <mergeCell ref="Q27:R27"/>
    <mergeCell ref="S27:T27"/>
    <mergeCell ref="U27:V27"/>
    <mergeCell ref="W27:X27"/>
    <mergeCell ref="O24:P24"/>
    <mergeCell ref="Q24:R24"/>
    <mergeCell ref="S25:T25"/>
    <mergeCell ref="U25:V25"/>
    <mergeCell ref="W25:X25"/>
    <mergeCell ref="C26:D26"/>
    <mergeCell ref="F26:G26"/>
    <mergeCell ref="I26:J26"/>
    <mergeCell ref="K26:L26"/>
    <mergeCell ref="S24:T24"/>
    <mergeCell ref="U24:V24"/>
    <mergeCell ref="W24:X24"/>
    <mergeCell ref="C25:D25"/>
    <mergeCell ref="F25:G25"/>
    <mergeCell ref="I25:J25"/>
    <mergeCell ref="K25:L25"/>
    <mergeCell ref="M25:N25"/>
    <mergeCell ref="O25:P25"/>
    <mergeCell ref="Q25:R25"/>
    <mergeCell ref="K23:L23"/>
    <mergeCell ref="M23:N23"/>
    <mergeCell ref="O23:P23"/>
    <mergeCell ref="Q23:R23"/>
    <mergeCell ref="S23:T23"/>
    <mergeCell ref="U23:V23"/>
    <mergeCell ref="W23:X23"/>
    <mergeCell ref="C22:D22"/>
    <mergeCell ref="F22:G22"/>
    <mergeCell ref="K22:L22"/>
    <mergeCell ref="M22:N22"/>
    <mergeCell ref="O22:P22"/>
    <mergeCell ref="Q22:R22"/>
    <mergeCell ref="S22:T22"/>
    <mergeCell ref="U22:V22"/>
    <mergeCell ref="W22:X22"/>
    <mergeCell ref="U16:V16"/>
    <mergeCell ref="W18:X18"/>
    <mergeCell ref="K19:L19"/>
    <mergeCell ref="M19:N19"/>
    <mergeCell ref="O19:P19"/>
    <mergeCell ref="Q19:R19"/>
    <mergeCell ref="S19:T19"/>
    <mergeCell ref="U19:V19"/>
    <mergeCell ref="W19:X19"/>
    <mergeCell ref="Q18:R18"/>
    <mergeCell ref="S18:T18"/>
    <mergeCell ref="U18:V18"/>
    <mergeCell ref="W16:X16"/>
    <mergeCell ref="U17:V17"/>
    <mergeCell ref="W17:X17"/>
    <mergeCell ref="C17:G17"/>
    <mergeCell ref="I17:J17"/>
    <mergeCell ref="K17:L17"/>
    <mergeCell ref="M17:N17"/>
    <mergeCell ref="O17:P17"/>
    <mergeCell ref="Q17:R17"/>
    <mergeCell ref="S17:T17"/>
    <mergeCell ref="C16:G16"/>
    <mergeCell ref="I16:J16"/>
    <mergeCell ref="K16:L16"/>
    <mergeCell ref="M16:N16"/>
    <mergeCell ref="O16:P16"/>
    <mergeCell ref="Q16:R16"/>
    <mergeCell ref="S16:T16"/>
    <mergeCell ref="Q14:R14"/>
    <mergeCell ref="S14:T14"/>
    <mergeCell ref="U14:V14"/>
    <mergeCell ref="W14:X14"/>
    <mergeCell ref="C15:G15"/>
    <mergeCell ref="I15:J15"/>
    <mergeCell ref="K15:L15"/>
    <mergeCell ref="M15:N15"/>
    <mergeCell ref="O15:P15"/>
    <mergeCell ref="Q15:R15"/>
    <mergeCell ref="S15:T15"/>
    <mergeCell ref="U15:V15"/>
    <mergeCell ref="W15:X15"/>
    <mergeCell ref="S12:T12"/>
    <mergeCell ref="U12:V12"/>
    <mergeCell ref="W12:X12"/>
    <mergeCell ref="C13:G13"/>
    <mergeCell ref="I13:J13"/>
    <mergeCell ref="K13:L13"/>
    <mergeCell ref="M13:N13"/>
    <mergeCell ref="O13:P13"/>
    <mergeCell ref="Q13:R13"/>
    <mergeCell ref="S13:T13"/>
    <mergeCell ref="C12:G12"/>
    <mergeCell ref="I12:J12"/>
    <mergeCell ref="K12:L12"/>
    <mergeCell ref="M12:N12"/>
    <mergeCell ref="O12:P12"/>
    <mergeCell ref="Q12:R12"/>
    <mergeCell ref="U13:V13"/>
    <mergeCell ref="W13:X13"/>
    <mergeCell ref="Q9:R9"/>
    <mergeCell ref="S9:T9"/>
    <mergeCell ref="U9:V9"/>
    <mergeCell ref="W9:X9"/>
    <mergeCell ref="C11:G11"/>
    <mergeCell ref="O6:P6"/>
    <mergeCell ref="Q6:R6"/>
    <mergeCell ref="S6:T6"/>
    <mergeCell ref="U6:V6"/>
    <mergeCell ref="W6:X6"/>
    <mergeCell ref="C8:G8"/>
    <mergeCell ref="K6:L6"/>
    <mergeCell ref="M6:N6"/>
    <mergeCell ref="C6:H6"/>
    <mergeCell ref="A1:E2"/>
    <mergeCell ref="E46:G46"/>
    <mergeCell ref="C9:G9"/>
    <mergeCell ref="I9:J9"/>
    <mergeCell ref="K9:L9"/>
    <mergeCell ref="M9:N9"/>
    <mergeCell ref="O9:P9"/>
    <mergeCell ref="C14:G14"/>
    <mergeCell ref="I14:J14"/>
    <mergeCell ref="K14:L14"/>
    <mergeCell ref="M14:N14"/>
    <mergeCell ref="O14:P14"/>
    <mergeCell ref="C18:G18"/>
    <mergeCell ref="I18:J18"/>
    <mergeCell ref="K18:L18"/>
    <mergeCell ref="M18:N18"/>
    <mergeCell ref="O18:P18"/>
    <mergeCell ref="C24:D24"/>
    <mergeCell ref="F24:G24"/>
    <mergeCell ref="I24:J24"/>
    <mergeCell ref="K24:L24"/>
    <mergeCell ref="M24:N24"/>
    <mergeCell ref="C40:D40"/>
    <mergeCell ref="F40:G40"/>
    <mergeCell ref="C41:D41"/>
    <mergeCell ref="F41:G41"/>
    <mergeCell ref="C42:D42"/>
    <mergeCell ref="F42:G42"/>
    <mergeCell ref="E44:G44"/>
    <mergeCell ref="A6:B6"/>
    <mergeCell ref="I6:J6"/>
    <mergeCell ref="C28:D28"/>
    <mergeCell ref="F28:G28"/>
    <mergeCell ref="I28:J28"/>
    <mergeCell ref="C29:D29"/>
    <mergeCell ref="F29:G29"/>
    <mergeCell ref="I29:J29"/>
    <mergeCell ref="I41:J41"/>
    <mergeCell ref="F21:G21"/>
    <mergeCell ref="I22:J22"/>
    <mergeCell ref="C19:G19"/>
    <mergeCell ref="I19:J19"/>
    <mergeCell ref="C23:D23"/>
    <mergeCell ref="F23:G23"/>
    <mergeCell ref="I23:J23"/>
    <mergeCell ref="C27:D27"/>
    <mergeCell ref="F27:G27"/>
    <mergeCell ref="I27:J27"/>
    <mergeCell ref="A76:B76"/>
    <mergeCell ref="C76:D76"/>
    <mergeCell ref="F76:G76"/>
    <mergeCell ref="W47:X47"/>
    <mergeCell ref="K47:L47"/>
    <mergeCell ref="M47:N47"/>
    <mergeCell ref="O47:P47"/>
    <mergeCell ref="Q47:R47"/>
    <mergeCell ref="S47:T47"/>
    <mergeCell ref="U47:V47"/>
    <mergeCell ref="C50:D50"/>
    <mergeCell ref="F50:G50"/>
    <mergeCell ref="C53:D53"/>
    <mergeCell ref="F53:G53"/>
    <mergeCell ref="A60:B60"/>
    <mergeCell ref="A62:B62"/>
    <mergeCell ref="C62:D62"/>
    <mergeCell ref="F62:G62"/>
    <mergeCell ref="A74:B74"/>
    <mergeCell ref="C74:D74"/>
    <mergeCell ref="F74:G74"/>
    <mergeCell ref="C47:D47"/>
    <mergeCell ref="F47:G47"/>
    <mergeCell ref="E48:G48"/>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106</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Angebotspreis'!G17</f>
        <v>96</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96</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K41:L41"/>
    <mergeCell ref="M41:N41"/>
    <mergeCell ref="O41:P41"/>
    <mergeCell ref="Q41:R41"/>
    <mergeCell ref="S41:T41"/>
    <mergeCell ref="U41:V41"/>
    <mergeCell ref="W41:X41"/>
    <mergeCell ref="Q40:R40"/>
    <mergeCell ref="R77:V77"/>
    <mergeCell ref="U70:V70"/>
    <mergeCell ref="W70:X70"/>
    <mergeCell ref="O68:P68"/>
    <mergeCell ref="Q68:R68"/>
    <mergeCell ref="S68:T68"/>
    <mergeCell ref="U68:V68"/>
    <mergeCell ref="W68:X68"/>
    <mergeCell ref="Q52:R52"/>
    <mergeCell ref="S52:T52"/>
    <mergeCell ref="U52:V52"/>
    <mergeCell ref="W52:X52"/>
    <mergeCell ref="W56:X56"/>
    <mergeCell ref="Q49:R49"/>
    <mergeCell ref="Q43:R43"/>
    <mergeCell ref="S43:T43"/>
    <mergeCell ref="R79:V79"/>
    <mergeCell ref="R81:V81"/>
    <mergeCell ref="R83:V83"/>
    <mergeCell ref="M72:N72"/>
    <mergeCell ref="O72:P72"/>
    <mergeCell ref="Q72:R72"/>
    <mergeCell ref="S72:T72"/>
    <mergeCell ref="U72:V72"/>
    <mergeCell ref="W72:X72"/>
    <mergeCell ref="A72:B72"/>
    <mergeCell ref="C72:D72"/>
    <mergeCell ref="F72:G72"/>
    <mergeCell ref="I72:J72"/>
    <mergeCell ref="K72:L72"/>
    <mergeCell ref="M70:N70"/>
    <mergeCell ref="O70:P70"/>
    <mergeCell ref="Q70:R70"/>
    <mergeCell ref="S70:T70"/>
    <mergeCell ref="A70:B70"/>
    <mergeCell ref="C70:D70"/>
    <mergeCell ref="F70:G70"/>
    <mergeCell ref="I70:J70"/>
    <mergeCell ref="K70:L70"/>
    <mergeCell ref="A68:B68"/>
    <mergeCell ref="C68:D68"/>
    <mergeCell ref="F68:G68"/>
    <mergeCell ref="I68:J68"/>
    <mergeCell ref="K68:L68"/>
    <mergeCell ref="M68:N68"/>
    <mergeCell ref="W64:X64"/>
    <mergeCell ref="I66:J66"/>
    <mergeCell ref="K66:L66"/>
    <mergeCell ref="M66:N66"/>
    <mergeCell ref="O66:P66"/>
    <mergeCell ref="Q66:R66"/>
    <mergeCell ref="S66:T66"/>
    <mergeCell ref="U66:V66"/>
    <mergeCell ref="W66:X66"/>
    <mergeCell ref="C64:D64"/>
    <mergeCell ref="F64:G64"/>
    <mergeCell ref="I64:J64"/>
    <mergeCell ref="K64:L64"/>
    <mergeCell ref="M64:N64"/>
    <mergeCell ref="O64:P64"/>
    <mergeCell ref="Q64:R64"/>
    <mergeCell ref="S64:T64"/>
    <mergeCell ref="U64:V64"/>
    <mergeCell ref="I58:J58"/>
    <mergeCell ref="K58:L58"/>
    <mergeCell ref="M58:N58"/>
    <mergeCell ref="O58:P58"/>
    <mergeCell ref="Q58:R58"/>
    <mergeCell ref="S58:T58"/>
    <mergeCell ref="U58:V58"/>
    <mergeCell ref="W58:X58"/>
    <mergeCell ref="C60:D60"/>
    <mergeCell ref="F60:G60"/>
    <mergeCell ref="I60:J60"/>
    <mergeCell ref="K60:L60"/>
    <mergeCell ref="M60:N60"/>
    <mergeCell ref="O60:P60"/>
    <mergeCell ref="Q60:R60"/>
    <mergeCell ref="S60:T60"/>
    <mergeCell ref="U60:V60"/>
    <mergeCell ref="W60:X60"/>
    <mergeCell ref="C56:D56"/>
    <mergeCell ref="F56:G56"/>
    <mergeCell ref="I56:J56"/>
    <mergeCell ref="K56:L56"/>
    <mergeCell ref="M56:N56"/>
    <mergeCell ref="O56:P56"/>
    <mergeCell ref="Q56:R56"/>
    <mergeCell ref="S56:T56"/>
    <mergeCell ref="U56:V56"/>
    <mergeCell ref="I47:J47"/>
    <mergeCell ref="I49:J49"/>
    <mergeCell ref="K49:L49"/>
    <mergeCell ref="M49:N49"/>
    <mergeCell ref="O49:P49"/>
    <mergeCell ref="I52:J52"/>
    <mergeCell ref="K52:L52"/>
    <mergeCell ref="M52:N52"/>
    <mergeCell ref="O52:P52"/>
    <mergeCell ref="U43:V43"/>
    <mergeCell ref="W43:X43"/>
    <mergeCell ref="S49:T49"/>
    <mergeCell ref="U49:V49"/>
    <mergeCell ref="W49:X49"/>
    <mergeCell ref="S40:T40"/>
    <mergeCell ref="U42:V42"/>
    <mergeCell ref="W42:X42"/>
    <mergeCell ref="Q42:R42"/>
    <mergeCell ref="S42:T42"/>
    <mergeCell ref="U40:V40"/>
    <mergeCell ref="W40:X40"/>
    <mergeCell ref="Q39:R39"/>
    <mergeCell ref="S39:T39"/>
    <mergeCell ref="U39:V39"/>
    <mergeCell ref="W39:X39"/>
    <mergeCell ref="C43:D43"/>
    <mergeCell ref="F43:G43"/>
    <mergeCell ref="I43:J43"/>
    <mergeCell ref="K43:L43"/>
    <mergeCell ref="M43:N43"/>
    <mergeCell ref="O43:P43"/>
    <mergeCell ref="C39:D39"/>
    <mergeCell ref="F39:G39"/>
    <mergeCell ref="I39:J39"/>
    <mergeCell ref="K39:L39"/>
    <mergeCell ref="M39:N39"/>
    <mergeCell ref="O39:P39"/>
    <mergeCell ref="I40:J40"/>
    <mergeCell ref="K40:L40"/>
    <mergeCell ref="M40:N40"/>
    <mergeCell ref="O40:P40"/>
    <mergeCell ref="I42:J42"/>
    <mergeCell ref="K42:L42"/>
    <mergeCell ref="M42:N42"/>
    <mergeCell ref="O42:P42"/>
    <mergeCell ref="Q37:R37"/>
    <mergeCell ref="S37:T37"/>
    <mergeCell ref="U37:V37"/>
    <mergeCell ref="W37:X37"/>
    <mergeCell ref="C38:D38"/>
    <mergeCell ref="F38:G38"/>
    <mergeCell ref="Q36:R36"/>
    <mergeCell ref="S36:T36"/>
    <mergeCell ref="U36:V36"/>
    <mergeCell ref="W36:X36"/>
    <mergeCell ref="C37:D37"/>
    <mergeCell ref="F37:G37"/>
    <mergeCell ref="I37:J37"/>
    <mergeCell ref="K37:L37"/>
    <mergeCell ref="M37:N37"/>
    <mergeCell ref="O37:P37"/>
    <mergeCell ref="C36:D36"/>
    <mergeCell ref="F36:G36"/>
    <mergeCell ref="I36:J36"/>
    <mergeCell ref="K36:L36"/>
    <mergeCell ref="M36:N36"/>
    <mergeCell ref="O36:P36"/>
    <mergeCell ref="Q35:R35"/>
    <mergeCell ref="S35:T35"/>
    <mergeCell ref="U35:V35"/>
    <mergeCell ref="W35:X35"/>
    <mergeCell ref="C34:D34"/>
    <mergeCell ref="F34:G34"/>
    <mergeCell ref="C35:D35"/>
    <mergeCell ref="F35:G35"/>
    <mergeCell ref="I35:J35"/>
    <mergeCell ref="K35:L35"/>
    <mergeCell ref="M35:N35"/>
    <mergeCell ref="O35:P35"/>
    <mergeCell ref="S31:T31"/>
    <mergeCell ref="U31:V31"/>
    <mergeCell ref="W31:X31"/>
    <mergeCell ref="C32:D32"/>
    <mergeCell ref="F32:G32"/>
    <mergeCell ref="C33:D33"/>
    <mergeCell ref="F33:G33"/>
    <mergeCell ref="S30:T30"/>
    <mergeCell ref="U30:V30"/>
    <mergeCell ref="W30:X30"/>
    <mergeCell ref="C31:D31"/>
    <mergeCell ref="F31:G31"/>
    <mergeCell ref="I31:J31"/>
    <mergeCell ref="K31:L31"/>
    <mergeCell ref="M31:N31"/>
    <mergeCell ref="O31:P31"/>
    <mergeCell ref="Q31:R31"/>
    <mergeCell ref="K29:L29"/>
    <mergeCell ref="M29:N29"/>
    <mergeCell ref="O29:P29"/>
    <mergeCell ref="Q29:R29"/>
    <mergeCell ref="S29:T29"/>
    <mergeCell ref="U29:V29"/>
    <mergeCell ref="W29:X29"/>
    <mergeCell ref="C30:D30"/>
    <mergeCell ref="F30:G30"/>
    <mergeCell ref="I30:J30"/>
    <mergeCell ref="K30:L30"/>
    <mergeCell ref="M30:N30"/>
    <mergeCell ref="O30:P30"/>
    <mergeCell ref="Q30:R30"/>
    <mergeCell ref="K28:L28"/>
    <mergeCell ref="M28:N28"/>
    <mergeCell ref="O28:P28"/>
    <mergeCell ref="Q28:R28"/>
    <mergeCell ref="M27:N27"/>
    <mergeCell ref="O27:P27"/>
    <mergeCell ref="S28:T28"/>
    <mergeCell ref="U28:V28"/>
    <mergeCell ref="W28:X28"/>
    <mergeCell ref="K27:L27"/>
    <mergeCell ref="Q27:R27"/>
    <mergeCell ref="S27:T27"/>
    <mergeCell ref="U27:V27"/>
    <mergeCell ref="W27:X27"/>
    <mergeCell ref="O24:P24"/>
    <mergeCell ref="Q24:R24"/>
    <mergeCell ref="S25:T25"/>
    <mergeCell ref="U25:V25"/>
    <mergeCell ref="W25:X25"/>
    <mergeCell ref="C26:D26"/>
    <mergeCell ref="F26:G26"/>
    <mergeCell ref="I26:J26"/>
    <mergeCell ref="K26:L26"/>
    <mergeCell ref="S24:T24"/>
    <mergeCell ref="U24:V24"/>
    <mergeCell ref="W24:X24"/>
    <mergeCell ref="C25:D25"/>
    <mergeCell ref="F25:G25"/>
    <mergeCell ref="I25:J25"/>
    <mergeCell ref="K25:L25"/>
    <mergeCell ref="M25:N25"/>
    <mergeCell ref="O25:P25"/>
    <mergeCell ref="Q25:R25"/>
    <mergeCell ref="K23:L23"/>
    <mergeCell ref="M23:N23"/>
    <mergeCell ref="O23:P23"/>
    <mergeCell ref="Q23:R23"/>
    <mergeCell ref="S23:T23"/>
    <mergeCell ref="U23:V23"/>
    <mergeCell ref="W23:X23"/>
    <mergeCell ref="C22:D22"/>
    <mergeCell ref="F22:G22"/>
    <mergeCell ref="K22:L22"/>
    <mergeCell ref="M22:N22"/>
    <mergeCell ref="O22:P22"/>
    <mergeCell ref="Q22:R22"/>
    <mergeCell ref="S22:T22"/>
    <mergeCell ref="U22:V22"/>
    <mergeCell ref="W22:X22"/>
    <mergeCell ref="U16:V16"/>
    <mergeCell ref="W18:X18"/>
    <mergeCell ref="K19:L19"/>
    <mergeCell ref="M19:N19"/>
    <mergeCell ref="O19:P19"/>
    <mergeCell ref="Q19:R19"/>
    <mergeCell ref="S19:T19"/>
    <mergeCell ref="U19:V19"/>
    <mergeCell ref="W19:X19"/>
    <mergeCell ref="Q18:R18"/>
    <mergeCell ref="S18:T18"/>
    <mergeCell ref="U18:V18"/>
    <mergeCell ref="W16:X16"/>
    <mergeCell ref="U17:V17"/>
    <mergeCell ref="W17:X17"/>
    <mergeCell ref="C17:G17"/>
    <mergeCell ref="I17:J17"/>
    <mergeCell ref="K17:L17"/>
    <mergeCell ref="M17:N17"/>
    <mergeCell ref="O17:P17"/>
    <mergeCell ref="Q17:R17"/>
    <mergeCell ref="S17:T17"/>
    <mergeCell ref="C16:G16"/>
    <mergeCell ref="I16:J16"/>
    <mergeCell ref="K16:L16"/>
    <mergeCell ref="M16:N16"/>
    <mergeCell ref="O16:P16"/>
    <mergeCell ref="Q16:R16"/>
    <mergeCell ref="S16:T16"/>
    <mergeCell ref="Q14:R14"/>
    <mergeCell ref="S14:T14"/>
    <mergeCell ref="U14:V14"/>
    <mergeCell ref="W14:X14"/>
    <mergeCell ref="C15:G15"/>
    <mergeCell ref="I15:J15"/>
    <mergeCell ref="K15:L15"/>
    <mergeCell ref="M15:N15"/>
    <mergeCell ref="O15:P15"/>
    <mergeCell ref="Q15:R15"/>
    <mergeCell ref="S15:T15"/>
    <mergeCell ref="U15:V15"/>
    <mergeCell ref="W15:X15"/>
    <mergeCell ref="S12:T12"/>
    <mergeCell ref="U12:V12"/>
    <mergeCell ref="W12:X12"/>
    <mergeCell ref="C13:G13"/>
    <mergeCell ref="I13:J13"/>
    <mergeCell ref="K13:L13"/>
    <mergeCell ref="M13:N13"/>
    <mergeCell ref="O13:P13"/>
    <mergeCell ref="Q13:R13"/>
    <mergeCell ref="S13:T13"/>
    <mergeCell ref="C12:G12"/>
    <mergeCell ref="I12:J12"/>
    <mergeCell ref="K12:L12"/>
    <mergeCell ref="M12:N12"/>
    <mergeCell ref="O12:P12"/>
    <mergeCell ref="Q12:R12"/>
    <mergeCell ref="U13:V13"/>
    <mergeCell ref="W13:X13"/>
    <mergeCell ref="Q9:R9"/>
    <mergeCell ref="S9:T9"/>
    <mergeCell ref="U9:V9"/>
    <mergeCell ref="W9:X9"/>
    <mergeCell ref="C11:G11"/>
    <mergeCell ref="O6:P6"/>
    <mergeCell ref="Q6:R6"/>
    <mergeCell ref="S6:T6"/>
    <mergeCell ref="U6:V6"/>
    <mergeCell ref="W6:X6"/>
    <mergeCell ref="C8:G8"/>
    <mergeCell ref="K6:L6"/>
    <mergeCell ref="M6:N6"/>
    <mergeCell ref="C6:H6"/>
    <mergeCell ref="A1:E2"/>
    <mergeCell ref="E46:G46"/>
    <mergeCell ref="C9:G9"/>
    <mergeCell ref="I9:J9"/>
    <mergeCell ref="K9:L9"/>
    <mergeCell ref="M9:N9"/>
    <mergeCell ref="O9:P9"/>
    <mergeCell ref="C14:G14"/>
    <mergeCell ref="I14:J14"/>
    <mergeCell ref="K14:L14"/>
    <mergeCell ref="M14:N14"/>
    <mergeCell ref="O14:P14"/>
    <mergeCell ref="C18:G18"/>
    <mergeCell ref="I18:J18"/>
    <mergeCell ref="K18:L18"/>
    <mergeCell ref="M18:N18"/>
    <mergeCell ref="O18:P18"/>
    <mergeCell ref="C24:D24"/>
    <mergeCell ref="F24:G24"/>
    <mergeCell ref="I24:J24"/>
    <mergeCell ref="K24:L24"/>
    <mergeCell ref="M24:N24"/>
    <mergeCell ref="C40:D40"/>
    <mergeCell ref="F40:G40"/>
    <mergeCell ref="C41:D41"/>
    <mergeCell ref="F41:G41"/>
    <mergeCell ref="C42:D42"/>
    <mergeCell ref="F42:G42"/>
    <mergeCell ref="E44:G44"/>
    <mergeCell ref="A6:B6"/>
    <mergeCell ref="I6:J6"/>
    <mergeCell ref="C28:D28"/>
    <mergeCell ref="F28:G28"/>
    <mergeCell ref="I28:J28"/>
    <mergeCell ref="C29:D29"/>
    <mergeCell ref="F29:G29"/>
    <mergeCell ref="I29:J29"/>
    <mergeCell ref="I41:J41"/>
    <mergeCell ref="F21:G21"/>
    <mergeCell ref="I22:J22"/>
    <mergeCell ref="C19:G19"/>
    <mergeCell ref="I19:J19"/>
    <mergeCell ref="C23:D23"/>
    <mergeCell ref="F23:G23"/>
    <mergeCell ref="I23:J23"/>
    <mergeCell ref="C27:D27"/>
    <mergeCell ref="F27:G27"/>
    <mergeCell ref="I27:J27"/>
    <mergeCell ref="A76:B76"/>
    <mergeCell ref="C76:D76"/>
    <mergeCell ref="F76:G76"/>
    <mergeCell ref="W47:X47"/>
    <mergeCell ref="K47:L47"/>
    <mergeCell ref="M47:N47"/>
    <mergeCell ref="O47:P47"/>
    <mergeCell ref="Q47:R47"/>
    <mergeCell ref="S47:T47"/>
    <mergeCell ref="U47:V47"/>
    <mergeCell ref="C50:D50"/>
    <mergeCell ref="F50:G50"/>
    <mergeCell ref="C53:D53"/>
    <mergeCell ref="F53:G53"/>
    <mergeCell ref="A60:B60"/>
    <mergeCell ref="A62:B62"/>
    <mergeCell ref="C62:D62"/>
    <mergeCell ref="F62:G62"/>
    <mergeCell ref="A74:B74"/>
    <mergeCell ref="C74:D74"/>
    <mergeCell ref="F74:G74"/>
    <mergeCell ref="C47:D47"/>
    <mergeCell ref="F47:G47"/>
    <mergeCell ref="E48:G48"/>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94</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Angebotspreis'!G18</f>
        <v>99</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99</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K41:L41"/>
    <mergeCell ref="M41:N41"/>
    <mergeCell ref="O41:P41"/>
    <mergeCell ref="Q41:R41"/>
    <mergeCell ref="S41:T41"/>
    <mergeCell ref="U41:V41"/>
    <mergeCell ref="W41:X41"/>
    <mergeCell ref="Q40:R40"/>
    <mergeCell ref="R77:V77"/>
    <mergeCell ref="U70:V70"/>
    <mergeCell ref="W70:X70"/>
    <mergeCell ref="O68:P68"/>
    <mergeCell ref="Q68:R68"/>
    <mergeCell ref="S68:T68"/>
    <mergeCell ref="U68:V68"/>
    <mergeCell ref="W68:X68"/>
    <mergeCell ref="Q52:R52"/>
    <mergeCell ref="S52:T52"/>
    <mergeCell ref="U52:V52"/>
    <mergeCell ref="W52:X52"/>
    <mergeCell ref="W56:X56"/>
    <mergeCell ref="Q49:R49"/>
    <mergeCell ref="Q43:R43"/>
    <mergeCell ref="S43:T43"/>
    <mergeCell ref="R79:V79"/>
    <mergeCell ref="R81:V81"/>
    <mergeCell ref="R83:V83"/>
    <mergeCell ref="M72:N72"/>
    <mergeCell ref="O72:P72"/>
    <mergeCell ref="Q72:R72"/>
    <mergeCell ref="S72:T72"/>
    <mergeCell ref="U72:V72"/>
    <mergeCell ref="W72:X72"/>
    <mergeCell ref="A72:B72"/>
    <mergeCell ref="C72:D72"/>
    <mergeCell ref="F72:G72"/>
    <mergeCell ref="I72:J72"/>
    <mergeCell ref="K72:L72"/>
    <mergeCell ref="M70:N70"/>
    <mergeCell ref="O70:P70"/>
    <mergeCell ref="Q70:R70"/>
    <mergeCell ref="S70:T70"/>
    <mergeCell ref="A70:B70"/>
    <mergeCell ref="C70:D70"/>
    <mergeCell ref="F70:G70"/>
    <mergeCell ref="I70:J70"/>
    <mergeCell ref="K70:L70"/>
    <mergeCell ref="A68:B68"/>
    <mergeCell ref="C68:D68"/>
    <mergeCell ref="F68:G68"/>
    <mergeCell ref="I68:J68"/>
    <mergeCell ref="K68:L68"/>
    <mergeCell ref="M68:N68"/>
    <mergeCell ref="W64:X64"/>
    <mergeCell ref="I66:J66"/>
    <mergeCell ref="K66:L66"/>
    <mergeCell ref="M66:N66"/>
    <mergeCell ref="O66:P66"/>
    <mergeCell ref="Q66:R66"/>
    <mergeCell ref="S66:T66"/>
    <mergeCell ref="U66:V66"/>
    <mergeCell ref="W66:X66"/>
    <mergeCell ref="C64:D64"/>
    <mergeCell ref="F64:G64"/>
    <mergeCell ref="I64:J64"/>
    <mergeCell ref="K64:L64"/>
    <mergeCell ref="M64:N64"/>
    <mergeCell ref="O64:P64"/>
    <mergeCell ref="Q64:R64"/>
    <mergeCell ref="S64:T64"/>
    <mergeCell ref="U64:V64"/>
    <mergeCell ref="I58:J58"/>
    <mergeCell ref="K58:L58"/>
    <mergeCell ref="M58:N58"/>
    <mergeCell ref="O58:P58"/>
    <mergeCell ref="Q58:R58"/>
    <mergeCell ref="S58:T58"/>
    <mergeCell ref="U58:V58"/>
    <mergeCell ref="W58:X58"/>
    <mergeCell ref="C60:D60"/>
    <mergeCell ref="F60:G60"/>
    <mergeCell ref="I60:J60"/>
    <mergeCell ref="K60:L60"/>
    <mergeCell ref="M60:N60"/>
    <mergeCell ref="O60:P60"/>
    <mergeCell ref="Q60:R60"/>
    <mergeCell ref="S60:T60"/>
    <mergeCell ref="U60:V60"/>
    <mergeCell ref="W60:X60"/>
    <mergeCell ref="C56:D56"/>
    <mergeCell ref="F56:G56"/>
    <mergeCell ref="I56:J56"/>
    <mergeCell ref="K56:L56"/>
    <mergeCell ref="M56:N56"/>
    <mergeCell ref="O56:P56"/>
    <mergeCell ref="Q56:R56"/>
    <mergeCell ref="S56:T56"/>
    <mergeCell ref="U56:V56"/>
    <mergeCell ref="I47:J47"/>
    <mergeCell ref="I49:J49"/>
    <mergeCell ref="K49:L49"/>
    <mergeCell ref="M49:N49"/>
    <mergeCell ref="O49:P49"/>
    <mergeCell ref="I52:J52"/>
    <mergeCell ref="K52:L52"/>
    <mergeCell ref="M52:N52"/>
    <mergeCell ref="O52:P52"/>
    <mergeCell ref="U43:V43"/>
    <mergeCell ref="W43:X43"/>
    <mergeCell ref="S49:T49"/>
    <mergeCell ref="U49:V49"/>
    <mergeCell ref="W49:X49"/>
    <mergeCell ref="S40:T40"/>
    <mergeCell ref="U42:V42"/>
    <mergeCell ref="W42:X42"/>
    <mergeCell ref="Q42:R42"/>
    <mergeCell ref="S42:T42"/>
    <mergeCell ref="U40:V40"/>
    <mergeCell ref="W40:X40"/>
    <mergeCell ref="Q39:R39"/>
    <mergeCell ref="S39:T39"/>
    <mergeCell ref="U39:V39"/>
    <mergeCell ref="W39:X39"/>
    <mergeCell ref="C43:D43"/>
    <mergeCell ref="F43:G43"/>
    <mergeCell ref="I43:J43"/>
    <mergeCell ref="K43:L43"/>
    <mergeCell ref="M43:N43"/>
    <mergeCell ref="O43:P43"/>
    <mergeCell ref="C39:D39"/>
    <mergeCell ref="F39:G39"/>
    <mergeCell ref="I39:J39"/>
    <mergeCell ref="K39:L39"/>
    <mergeCell ref="M39:N39"/>
    <mergeCell ref="O39:P39"/>
    <mergeCell ref="I40:J40"/>
    <mergeCell ref="K40:L40"/>
    <mergeCell ref="M40:N40"/>
    <mergeCell ref="O40:P40"/>
    <mergeCell ref="I42:J42"/>
    <mergeCell ref="K42:L42"/>
    <mergeCell ref="M42:N42"/>
    <mergeCell ref="O42:P42"/>
    <mergeCell ref="Q37:R37"/>
    <mergeCell ref="S37:T37"/>
    <mergeCell ref="U37:V37"/>
    <mergeCell ref="W37:X37"/>
    <mergeCell ref="C38:D38"/>
    <mergeCell ref="F38:G38"/>
    <mergeCell ref="Q36:R36"/>
    <mergeCell ref="S36:T36"/>
    <mergeCell ref="U36:V36"/>
    <mergeCell ref="W36:X36"/>
    <mergeCell ref="C37:D37"/>
    <mergeCell ref="F37:G37"/>
    <mergeCell ref="I37:J37"/>
    <mergeCell ref="K37:L37"/>
    <mergeCell ref="M37:N37"/>
    <mergeCell ref="O37:P37"/>
    <mergeCell ref="C36:D36"/>
    <mergeCell ref="F36:G36"/>
    <mergeCell ref="I36:J36"/>
    <mergeCell ref="K36:L36"/>
    <mergeCell ref="M36:N36"/>
    <mergeCell ref="O36:P36"/>
    <mergeCell ref="Q35:R35"/>
    <mergeCell ref="S35:T35"/>
    <mergeCell ref="U35:V35"/>
    <mergeCell ref="W35:X35"/>
    <mergeCell ref="C34:D34"/>
    <mergeCell ref="F34:G34"/>
    <mergeCell ref="C35:D35"/>
    <mergeCell ref="F35:G35"/>
    <mergeCell ref="I35:J35"/>
    <mergeCell ref="K35:L35"/>
    <mergeCell ref="M35:N35"/>
    <mergeCell ref="O35:P35"/>
    <mergeCell ref="S31:T31"/>
    <mergeCell ref="U31:V31"/>
    <mergeCell ref="W31:X31"/>
    <mergeCell ref="C32:D32"/>
    <mergeCell ref="F32:G32"/>
    <mergeCell ref="C33:D33"/>
    <mergeCell ref="F33:G33"/>
    <mergeCell ref="S30:T30"/>
    <mergeCell ref="U30:V30"/>
    <mergeCell ref="W30:X30"/>
    <mergeCell ref="C31:D31"/>
    <mergeCell ref="F31:G31"/>
    <mergeCell ref="I31:J31"/>
    <mergeCell ref="K31:L31"/>
    <mergeCell ref="M31:N31"/>
    <mergeCell ref="O31:P31"/>
    <mergeCell ref="Q31:R31"/>
    <mergeCell ref="K29:L29"/>
    <mergeCell ref="M29:N29"/>
    <mergeCell ref="O29:P29"/>
    <mergeCell ref="Q29:R29"/>
    <mergeCell ref="S29:T29"/>
    <mergeCell ref="U29:V29"/>
    <mergeCell ref="W29:X29"/>
    <mergeCell ref="C30:D30"/>
    <mergeCell ref="F30:G30"/>
    <mergeCell ref="I30:J30"/>
    <mergeCell ref="K30:L30"/>
    <mergeCell ref="M30:N30"/>
    <mergeCell ref="O30:P30"/>
    <mergeCell ref="Q30:R30"/>
    <mergeCell ref="K28:L28"/>
    <mergeCell ref="M28:N28"/>
    <mergeCell ref="O28:P28"/>
    <mergeCell ref="Q28:R28"/>
    <mergeCell ref="M27:N27"/>
    <mergeCell ref="O27:P27"/>
    <mergeCell ref="S28:T28"/>
    <mergeCell ref="U28:V28"/>
    <mergeCell ref="W28:X28"/>
    <mergeCell ref="K27:L27"/>
    <mergeCell ref="Q27:R27"/>
    <mergeCell ref="S27:T27"/>
    <mergeCell ref="U27:V27"/>
    <mergeCell ref="W27:X27"/>
    <mergeCell ref="O24:P24"/>
    <mergeCell ref="Q24:R24"/>
    <mergeCell ref="S25:T25"/>
    <mergeCell ref="U25:V25"/>
    <mergeCell ref="W25:X25"/>
    <mergeCell ref="C26:D26"/>
    <mergeCell ref="F26:G26"/>
    <mergeCell ref="I26:J26"/>
    <mergeCell ref="K26:L26"/>
    <mergeCell ref="S24:T24"/>
    <mergeCell ref="U24:V24"/>
    <mergeCell ref="W24:X24"/>
    <mergeCell ref="C25:D25"/>
    <mergeCell ref="F25:G25"/>
    <mergeCell ref="I25:J25"/>
    <mergeCell ref="K25:L25"/>
    <mergeCell ref="M25:N25"/>
    <mergeCell ref="O25:P25"/>
    <mergeCell ref="Q25:R25"/>
    <mergeCell ref="K23:L23"/>
    <mergeCell ref="M23:N23"/>
    <mergeCell ref="O23:P23"/>
    <mergeCell ref="Q23:R23"/>
    <mergeCell ref="S23:T23"/>
    <mergeCell ref="U23:V23"/>
    <mergeCell ref="W23:X23"/>
    <mergeCell ref="C22:D22"/>
    <mergeCell ref="F22:G22"/>
    <mergeCell ref="K22:L22"/>
    <mergeCell ref="M22:N22"/>
    <mergeCell ref="O22:P22"/>
    <mergeCell ref="Q22:R22"/>
    <mergeCell ref="S22:T22"/>
    <mergeCell ref="U22:V22"/>
    <mergeCell ref="W22:X22"/>
    <mergeCell ref="U16:V16"/>
    <mergeCell ref="W18:X18"/>
    <mergeCell ref="K19:L19"/>
    <mergeCell ref="M19:N19"/>
    <mergeCell ref="O19:P19"/>
    <mergeCell ref="Q19:R19"/>
    <mergeCell ref="S19:T19"/>
    <mergeCell ref="U19:V19"/>
    <mergeCell ref="W19:X19"/>
    <mergeCell ref="Q18:R18"/>
    <mergeCell ref="S18:T18"/>
    <mergeCell ref="U18:V18"/>
    <mergeCell ref="W16:X16"/>
    <mergeCell ref="U17:V17"/>
    <mergeCell ref="W17:X17"/>
    <mergeCell ref="C17:G17"/>
    <mergeCell ref="I17:J17"/>
    <mergeCell ref="K17:L17"/>
    <mergeCell ref="M17:N17"/>
    <mergeCell ref="O17:P17"/>
    <mergeCell ref="Q17:R17"/>
    <mergeCell ref="S17:T17"/>
    <mergeCell ref="C16:G16"/>
    <mergeCell ref="I16:J16"/>
    <mergeCell ref="K16:L16"/>
    <mergeCell ref="M16:N16"/>
    <mergeCell ref="O16:P16"/>
    <mergeCell ref="Q16:R16"/>
    <mergeCell ref="S16:T16"/>
    <mergeCell ref="Q14:R14"/>
    <mergeCell ref="S14:T14"/>
    <mergeCell ref="U14:V14"/>
    <mergeCell ref="W14:X14"/>
    <mergeCell ref="C15:G15"/>
    <mergeCell ref="I15:J15"/>
    <mergeCell ref="K15:L15"/>
    <mergeCell ref="M15:N15"/>
    <mergeCell ref="O15:P15"/>
    <mergeCell ref="Q15:R15"/>
    <mergeCell ref="S15:T15"/>
    <mergeCell ref="U15:V15"/>
    <mergeCell ref="W15:X15"/>
    <mergeCell ref="S12:T12"/>
    <mergeCell ref="U12:V12"/>
    <mergeCell ref="W12:X12"/>
    <mergeCell ref="C13:G13"/>
    <mergeCell ref="I13:J13"/>
    <mergeCell ref="K13:L13"/>
    <mergeCell ref="M13:N13"/>
    <mergeCell ref="O13:P13"/>
    <mergeCell ref="Q13:R13"/>
    <mergeCell ref="S13:T13"/>
    <mergeCell ref="C12:G12"/>
    <mergeCell ref="I12:J12"/>
    <mergeCell ref="K12:L12"/>
    <mergeCell ref="M12:N12"/>
    <mergeCell ref="O12:P12"/>
    <mergeCell ref="Q12:R12"/>
    <mergeCell ref="U13:V13"/>
    <mergeCell ref="W13:X13"/>
    <mergeCell ref="Q9:R9"/>
    <mergeCell ref="S9:T9"/>
    <mergeCell ref="U9:V9"/>
    <mergeCell ref="W9:X9"/>
    <mergeCell ref="C11:G11"/>
    <mergeCell ref="O6:P6"/>
    <mergeCell ref="Q6:R6"/>
    <mergeCell ref="S6:T6"/>
    <mergeCell ref="U6:V6"/>
    <mergeCell ref="W6:X6"/>
    <mergeCell ref="C8:G8"/>
    <mergeCell ref="K6:L6"/>
    <mergeCell ref="M6:N6"/>
    <mergeCell ref="C6:H6"/>
    <mergeCell ref="A1:E2"/>
    <mergeCell ref="E46:G46"/>
    <mergeCell ref="C9:G9"/>
    <mergeCell ref="I9:J9"/>
    <mergeCell ref="K9:L9"/>
    <mergeCell ref="M9:N9"/>
    <mergeCell ref="O9:P9"/>
    <mergeCell ref="C14:G14"/>
    <mergeCell ref="I14:J14"/>
    <mergeCell ref="K14:L14"/>
    <mergeCell ref="M14:N14"/>
    <mergeCell ref="O14:P14"/>
    <mergeCell ref="C18:G18"/>
    <mergeCell ref="I18:J18"/>
    <mergeCell ref="K18:L18"/>
    <mergeCell ref="M18:N18"/>
    <mergeCell ref="O18:P18"/>
    <mergeCell ref="C24:D24"/>
    <mergeCell ref="F24:G24"/>
    <mergeCell ref="I24:J24"/>
    <mergeCell ref="K24:L24"/>
    <mergeCell ref="M24:N24"/>
    <mergeCell ref="C40:D40"/>
    <mergeCell ref="F40:G40"/>
    <mergeCell ref="C41:D41"/>
    <mergeCell ref="F41:G41"/>
    <mergeCell ref="C42:D42"/>
    <mergeCell ref="F42:G42"/>
    <mergeCell ref="E44:G44"/>
    <mergeCell ref="A6:B6"/>
    <mergeCell ref="I6:J6"/>
    <mergeCell ref="C28:D28"/>
    <mergeCell ref="F28:G28"/>
    <mergeCell ref="I28:J28"/>
    <mergeCell ref="C29:D29"/>
    <mergeCell ref="F29:G29"/>
    <mergeCell ref="I29:J29"/>
    <mergeCell ref="I41:J41"/>
    <mergeCell ref="F21:G21"/>
    <mergeCell ref="I22:J22"/>
    <mergeCell ref="C19:G19"/>
    <mergeCell ref="I19:J19"/>
    <mergeCell ref="C23:D23"/>
    <mergeCell ref="F23:G23"/>
    <mergeCell ref="I23:J23"/>
    <mergeCell ref="C27:D27"/>
    <mergeCell ref="F27:G27"/>
    <mergeCell ref="I27:J27"/>
    <mergeCell ref="A76:B76"/>
    <mergeCell ref="C76:D76"/>
    <mergeCell ref="F76:G76"/>
    <mergeCell ref="W47:X47"/>
    <mergeCell ref="K47:L47"/>
    <mergeCell ref="M47:N47"/>
    <mergeCell ref="O47:P47"/>
    <mergeCell ref="Q47:R47"/>
    <mergeCell ref="S47:T47"/>
    <mergeCell ref="U47:V47"/>
    <mergeCell ref="C50:D50"/>
    <mergeCell ref="F50:G50"/>
    <mergeCell ref="C53:D53"/>
    <mergeCell ref="F53:G53"/>
    <mergeCell ref="A60:B60"/>
    <mergeCell ref="A62:B62"/>
    <mergeCell ref="C62:D62"/>
    <mergeCell ref="F62:G62"/>
    <mergeCell ref="A74:B74"/>
    <mergeCell ref="C74:D74"/>
    <mergeCell ref="F74:G74"/>
    <mergeCell ref="C47:D47"/>
    <mergeCell ref="F47:G47"/>
    <mergeCell ref="E48:G48"/>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95</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Angebotspreis'!G19</f>
        <v>150</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150</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K41:L41"/>
    <mergeCell ref="M41:N41"/>
    <mergeCell ref="O41:P41"/>
    <mergeCell ref="Q41:R41"/>
    <mergeCell ref="S41:T41"/>
    <mergeCell ref="U41:V41"/>
    <mergeCell ref="W41:X41"/>
    <mergeCell ref="Q40:R40"/>
    <mergeCell ref="R77:V77"/>
    <mergeCell ref="U70:V70"/>
    <mergeCell ref="W70:X70"/>
    <mergeCell ref="O68:P68"/>
    <mergeCell ref="Q68:R68"/>
    <mergeCell ref="S68:T68"/>
    <mergeCell ref="U68:V68"/>
    <mergeCell ref="W68:X68"/>
    <mergeCell ref="Q52:R52"/>
    <mergeCell ref="S52:T52"/>
    <mergeCell ref="U52:V52"/>
    <mergeCell ref="W52:X52"/>
    <mergeCell ref="W56:X56"/>
    <mergeCell ref="Q49:R49"/>
    <mergeCell ref="Q43:R43"/>
    <mergeCell ref="S43:T43"/>
    <mergeCell ref="R79:V79"/>
    <mergeCell ref="R81:V81"/>
    <mergeCell ref="R83:V83"/>
    <mergeCell ref="M72:N72"/>
    <mergeCell ref="O72:P72"/>
    <mergeCell ref="Q72:R72"/>
    <mergeCell ref="S72:T72"/>
    <mergeCell ref="U72:V72"/>
    <mergeCell ref="W72:X72"/>
    <mergeCell ref="A72:B72"/>
    <mergeCell ref="C72:D72"/>
    <mergeCell ref="F72:G72"/>
    <mergeCell ref="I72:J72"/>
    <mergeCell ref="K72:L72"/>
    <mergeCell ref="M70:N70"/>
    <mergeCell ref="O70:P70"/>
    <mergeCell ref="Q70:R70"/>
    <mergeCell ref="S70:T70"/>
    <mergeCell ref="A70:B70"/>
    <mergeCell ref="C70:D70"/>
    <mergeCell ref="F70:G70"/>
    <mergeCell ref="I70:J70"/>
    <mergeCell ref="K70:L70"/>
    <mergeCell ref="A68:B68"/>
    <mergeCell ref="C68:D68"/>
    <mergeCell ref="F68:G68"/>
    <mergeCell ref="I68:J68"/>
    <mergeCell ref="K68:L68"/>
    <mergeCell ref="M68:N68"/>
    <mergeCell ref="W64:X64"/>
    <mergeCell ref="I66:J66"/>
    <mergeCell ref="K66:L66"/>
    <mergeCell ref="M66:N66"/>
    <mergeCell ref="O66:P66"/>
    <mergeCell ref="Q66:R66"/>
    <mergeCell ref="S66:T66"/>
    <mergeCell ref="U66:V66"/>
    <mergeCell ref="W66:X66"/>
    <mergeCell ref="C64:D64"/>
    <mergeCell ref="F64:G64"/>
    <mergeCell ref="I64:J64"/>
    <mergeCell ref="K64:L64"/>
    <mergeCell ref="M64:N64"/>
    <mergeCell ref="O64:P64"/>
    <mergeCell ref="Q64:R64"/>
    <mergeCell ref="S64:T64"/>
    <mergeCell ref="U64:V64"/>
    <mergeCell ref="I58:J58"/>
    <mergeCell ref="K58:L58"/>
    <mergeCell ref="M58:N58"/>
    <mergeCell ref="O58:P58"/>
    <mergeCell ref="Q58:R58"/>
    <mergeCell ref="S58:T58"/>
    <mergeCell ref="U58:V58"/>
    <mergeCell ref="W58:X58"/>
    <mergeCell ref="C60:D60"/>
    <mergeCell ref="F60:G60"/>
    <mergeCell ref="I60:J60"/>
    <mergeCell ref="K60:L60"/>
    <mergeCell ref="M60:N60"/>
    <mergeCell ref="O60:P60"/>
    <mergeCell ref="Q60:R60"/>
    <mergeCell ref="S60:T60"/>
    <mergeCell ref="U60:V60"/>
    <mergeCell ref="W60:X60"/>
    <mergeCell ref="C56:D56"/>
    <mergeCell ref="F56:G56"/>
    <mergeCell ref="I56:J56"/>
    <mergeCell ref="K56:L56"/>
    <mergeCell ref="M56:N56"/>
    <mergeCell ref="O56:P56"/>
    <mergeCell ref="Q56:R56"/>
    <mergeCell ref="S56:T56"/>
    <mergeCell ref="U56:V56"/>
    <mergeCell ref="I47:J47"/>
    <mergeCell ref="I49:J49"/>
    <mergeCell ref="K49:L49"/>
    <mergeCell ref="M49:N49"/>
    <mergeCell ref="O49:P49"/>
    <mergeCell ref="I52:J52"/>
    <mergeCell ref="K52:L52"/>
    <mergeCell ref="M52:N52"/>
    <mergeCell ref="O52:P52"/>
    <mergeCell ref="U43:V43"/>
    <mergeCell ref="W43:X43"/>
    <mergeCell ref="S49:T49"/>
    <mergeCell ref="U49:V49"/>
    <mergeCell ref="W49:X49"/>
    <mergeCell ref="S40:T40"/>
    <mergeCell ref="U42:V42"/>
    <mergeCell ref="W42:X42"/>
    <mergeCell ref="Q42:R42"/>
    <mergeCell ref="S42:T42"/>
    <mergeCell ref="U40:V40"/>
    <mergeCell ref="W40:X40"/>
    <mergeCell ref="Q39:R39"/>
    <mergeCell ref="S39:T39"/>
    <mergeCell ref="U39:V39"/>
    <mergeCell ref="W39:X39"/>
    <mergeCell ref="C43:D43"/>
    <mergeCell ref="F43:G43"/>
    <mergeCell ref="I43:J43"/>
    <mergeCell ref="K43:L43"/>
    <mergeCell ref="M43:N43"/>
    <mergeCell ref="O43:P43"/>
    <mergeCell ref="C39:D39"/>
    <mergeCell ref="F39:G39"/>
    <mergeCell ref="I39:J39"/>
    <mergeCell ref="K39:L39"/>
    <mergeCell ref="M39:N39"/>
    <mergeCell ref="O39:P39"/>
    <mergeCell ref="I40:J40"/>
    <mergeCell ref="K40:L40"/>
    <mergeCell ref="M40:N40"/>
    <mergeCell ref="O40:P40"/>
    <mergeCell ref="I42:J42"/>
    <mergeCell ref="K42:L42"/>
    <mergeCell ref="M42:N42"/>
    <mergeCell ref="O42:P42"/>
    <mergeCell ref="Q37:R37"/>
    <mergeCell ref="S37:T37"/>
    <mergeCell ref="U37:V37"/>
    <mergeCell ref="W37:X37"/>
    <mergeCell ref="C38:D38"/>
    <mergeCell ref="F38:G38"/>
    <mergeCell ref="Q36:R36"/>
    <mergeCell ref="S36:T36"/>
    <mergeCell ref="U36:V36"/>
    <mergeCell ref="W36:X36"/>
    <mergeCell ref="C37:D37"/>
    <mergeCell ref="F37:G37"/>
    <mergeCell ref="I37:J37"/>
    <mergeCell ref="K37:L37"/>
    <mergeCell ref="M37:N37"/>
    <mergeCell ref="O37:P37"/>
    <mergeCell ref="C36:D36"/>
    <mergeCell ref="F36:G36"/>
    <mergeCell ref="I36:J36"/>
    <mergeCell ref="K36:L36"/>
    <mergeCell ref="M36:N36"/>
    <mergeCell ref="O36:P36"/>
    <mergeCell ref="Q35:R35"/>
    <mergeCell ref="S35:T35"/>
    <mergeCell ref="U35:V35"/>
    <mergeCell ref="W35:X35"/>
    <mergeCell ref="C34:D34"/>
    <mergeCell ref="F34:G34"/>
    <mergeCell ref="C35:D35"/>
    <mergeCell ref="F35:G35"/>
    <mergeCell ref="I35:J35"/>
    <mergeCell ref="K35:L35"/>
    <mergeCell ref="M35:N35"/>
    <mergeCell ref="O35:P35"/>
    <mergeCell ref="S31:T31"/>
    <mergeCell ref="U31:V31"/>
    <mergeCell ref="W31:X31"/>
    <mergeCell ref="C32:D32"/>
    <mergeCell ref="F32:G32"/>
    <mergeCell ref="C33:D33"/>
    <mergeCell ref="F33:G33"/>
    <mergeCell ref="S30:T30"/>
    <mergeCell ref="U30:V30"/>
    <mergeCell ref="W30:X30"/>
    <mergeCell ref="C31:D31"/>
    <mergeCell ref="F31:G31"/>
    <mergeCell ref="I31:J31"/>
    <mergeCell ref="K31:L31"/>
    <mergeCell ref="M31:N31"/>
    <mergeCell ref="O31:P31"/>
    <mergeCell ref="Q31:R31"/>
    <mergeCell ref="K29:L29"/>
    <mergeCell ref="M29:N29"/>
    <mergeCell ref="O29:P29"/>
    <mergeCell ref="Q29:R29"/>
    <mergeCell ref="S29:T29"/>
    <mergeCell ref="U29:V29"/>
    <mergeCell ref="W29:X29"/>
    <mergeCell ref="C30:D30"/>
    <mergeCell ref="F30:G30"/>
    <mergeCell ref="I30:J30"/>
    <mergeCell ref="K30:L30"/>
    <mergeCell ref="M30:N30"/>
    <mergeCell ref="O30:P30"/>
    <mergeCell ref="Q30:R30"/>
    <mergeCell ref="K28:L28"/>
    <mergeCell ref="M28:N28"/>
    <mergeCell ref="O28:P28"/>
    <mergeCell ref="Q28:R28"/>
    <mergeCell ref="M27:N27"/>
    <mergeCell ref="O27:P27"/>
    <mergeCell ref="S28:T28"/>
    <mergeCell ref="U28:V28"/>
    <mergeCell ref="W28:X28"/>
    <mergeCell ref="K27:L27"/>
    <mergeCell ref="Q27:R27"/>
    <mergeCell ref="S27:T27"/>
    <mergeCell ref="U27:V27"/>
    <mergeCell ref="W27:X27"/>
    <mergeCell ref="O24:P24"/>
    <mergeCell ref="Q24:R24"/>
    <mergeCell ref="S25:T25"/>
    <mergeCell ref="U25:V25"/>
    <mergeCell ref="W25:X25"/>
    <mergeCell ref="C26:D26"/>
    <mergeCell ref="F26:G26"/>
    <mergeCell ref="I26:J26"/>
    <mergeCell ref="K26:L26"/>
    <mergeCell ref="S24:T24"/>
    <mergeCell ref="U24:V24"/>
    <mergeCell ref="W24:X24"/>
    <mergeCell ref="C25:D25"/>
    <mergeCell ref="F25:G25"/>
    <mergeCell ref="I25:J25"/>
    <mergeCell ref="K25:L25"/>
    <mergeCell ref="M25:N25"/>
    <mergeCell ref="O25:P25"/>
    <mergeCell ref="Q25:R25"/>
    <mergeCell ref="K23:L23"/>
    <mergeCell ref="M23:N23"/>
    <mergeCell ref="O23:P23"/>
    <mergeCell ref="Q23:R23"/>
    <mergeCell ref="S23:T23"/>
    <mergeCell ref="U23:V23"/>
    <mergeCell ref="W23:X23"/>
    <mergeCell ref="C22:D22"/>
    <mergeCell ref="F22:G22"/>
    <mergeCell ref="K22:L22"/>
    <mergeCell ref="M22:N22"/>
    <mergeCell ref="O22:P22"/>
    <mergeCell ref="Q22:R22"/>
    <mergeCell ref="S22:T22"/>
    <mergeCell ref="U22:V22"/>
    <mergeCell ref="W22:X22"/>
    <mergeCell ref="U16:V16"/>
    <mergeCell ref="W18:X18"/>
    <mergeCell ref="K19:L19"/>
    <mergeCell ref="M19:N19"/>
    <mergeCell ref="O19:P19"/>
    <mergeCell ref="Q19:R19"/>
    <mergeCell ref="S19:T19"/>
    <mergeCell ref="U19:V19"/>
    <mergeCell ref="W19:X19"/>
    <mergeCell ref="Q18:R18"/>
    <mergeCell ref="S18:T18"/>
    <mergeCell ref="U18:V18"/>
    <mergeCell ref="W16:X16"/>
    <mergeCell ref="U17:V17"/>
    <mergeCell ref="W17:X17"/>
    <mergeCell ref="C17:G17"/>
    <mergeCell ref="I17:J17"/>
    <mergeCell ref="K17:L17"/>
    <mergeCell ref="M17:N17"/>
    <mergeCell ref="O17:P17"/>
    <mergeCell ref="Q17:R17"/>
    <mergeCell ref="S17:T17"/>
    <mergeCell ref="C16:G16"/>
    <mergeCell ref="I16:J16"/>
    <mergeCell ref="K16:L16"/>
    <mergeCell ref="M16:N16"/>
    <mergeCell ref="O16:P16"/>
    <mergeCell ref="Q16:R16"/>
    <mergeCell ref="S16:T16"/>
    <mergeCell ref="Q14:R14"/>
    <mergeCell ref="S14:T14"/>
    <mergeCell ref="U14:V14"/>
    <mergeCell ref="W14:X14"/>
    <mergeCell ref="C15:G15"/>
    <mergeCell ref="I15:J15"/>
    <mergeCell ref="K15:L15"/>
    <mergeCell ref="M15:N15"/>
    <mergeCell ref="O15:P15"/>
    <mergeCell ref="Q15:R15"/>
    <mergeCell ref="S15:T15"/>
    <mergeCell ref="U15:V15"/>
    <mergeCell ref="W15:X15"/>
    <mergeCell ref="S12:T12"/>
    <mergeCell ref="U12:V12"/>
    <mergeCell ref="W12:X12"/>
    <mergeCell ref="C13:G13"/>
    <mergeCell ref="I13:J13"/>
    <mergeCell ref="K13:L13"/>
    <mergeCell ref="M13:N13"/>
    <mergeCell ref="O13:P13"/>
    <mergeCell ref="Q13:R13"/>
    <mergeCell ref="S13:T13"/>
    <mergeCell ref="C12:G12"/>
    <mergeCell ref="I12:J12"/>
    <mergeCell ref="K12:L12"/>
    <mergeCell ref="M12:N12"/>
    <mergeCell ref="O12:P12"/>
    <mergeCell ref="Q12:R12"/>
    <mergeCell ref="U13:V13"/>
    <mergeCell ref="W13:X13"/>
    <mergeCell ref="Q9:R9"/>
    <mergeCell ref="S9:T9"/>
    <mergeCell ref="U9:V9"/>
    <mergeCell ref="W9:X9"/>
    <mergeCell ref="C11:G11"/>
    <mergeCell ref="O6:P6"/>
    <mergeCell ref="Q6:R6"/>
    <mergeCell ref="S6:T6"/>
    <mergeCell ref="U6:V6"/>
    <mergeCell ref="W6:X6"/>
    <mergeCell ref="C8:G8"/>
    <mergeCell ref="K6:L6"/>
    <mergeCell ref="M6:N6"/>
    <mergeCell ref="C6:H6"/>
    <mergeCell ref="A1:E2"/>
    <mergeCell ref="E46:G46"/>
    <mergeCell ref="C9:G9"/>
    <mergeCell ref="I9:J9"/>
    <mergeCell ref="K9:L9"/>
    <mergeCell ref="M9:N9"/>
    <mergeCell ref="O9:P9"/>
    <mergeCell ref="C14:G14"/>
    <mergeCell ref="I14:J14"/>
    <mergeCell ref="K14:L14"/>
    <mergeCell ref="M14:N14"/>
    <mergeCell ref="O14:P14"/>
    <mergeCell ref="C18:G18"/>
    <mergeCell ref="I18:J18"/>
    <mergeCell ref="K18:L18"/>
    <mergeCell ref="M18:N18"/>
    <mergeCell ref="O18:P18"/>
    <mergeCell ref="C24:D24"/>
    <mergeCell ref="F24:G24"/>
    <mergeCell ref="I24:J24"/>
    <mergeCell ref="K24:L24"/>
    <mergeCell ref="M24:N24"/>
    <mergeCell ref="C40:D40"/>
    <mergeCell ref="F40:G40"/>
    <mergeCell ref="C41:D41"/>
    <mergeCell ref="F41:G41"/>
    <mergeCell ref="C42:D42"/>
    <mergeCell ref="F42:G42"/>
    <mergeCell ref="E44:G44"/>
    <mergeCell ref="A6:B6"/>
    <mergeCell ref="I6:J6"/>
    <mergeCell ref="C28:D28"/>
    <mergeCell ref="F28:G28"/>
    <mergeCell ref="I28:J28"/>
    <mergeCell ref="C29:D29"/>
    <mergeCell ref="F29:G29"/>
    <mergeCell ref="I29:J29"/>
    <mergeCell ref="I41:J41"/>
    <mergeCell ref="F21:G21"/>
    <mergeCell ref="I22:J22"/>
    <mergeCell ref="C19:G19"/>
    <mergeCell ref="I19:J19"/>
    <mergeCell ref="C23:D23"/>
    <mergeCell ref="F23:G23"/>
    <mergeCell ref="I23:J23"/>
    <mergeCell ref="C27:D27"/>
    <mergeCell ref="F27:G27"/>
    <mergeCell ref="I27:J27"/>
    <mergeCell ref="A76:B76"/>
    <mergeCell ref="C76:D76"/>
    <mergeCell ref="F76:G76"/>
    <mergeCell ref="W47:X47"/>
    <mergeCell ref="K47:L47"/>
    <mergeCell ref="M47:N47"/>
    <mergeCell ref="O47:P47"/>
    <mergeCell ref="Q47:R47"/>
    <mergeCell ref="S47:T47"/>
    <mergeCell ref="U47:V47"/>
    <mergeCell ref="C50:D50"/>
    <mergeCell ref="F50:G50"/>
    <mergeCell ref="C53:D53"/>
    <mergeCell ref="F53:G53"/>
    <mergeCell ref="A60:B60"/>
    <mergeCell ref="A62:B62"/>
    <mergeCell ref="C62:D62"/>
    <mergeCell ref="F62:G62"/>
    <mergeCell ref="A74:B74"/>
    <mergeCell ref="C74:D74"/>
    <mergeCell ref="F74:G74"/>
    <mergeCell ref="C47:D47"/>
    <mergeCell ref="F47:G47"/>
    <mergeCell ref="E48:G48"/>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96</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Angebotspreis'!G20</f>
        <v>0</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0</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K40:L40"/>
    <mergeCell ref="M40:N40"/>
    <mergeCell ref="O40:P40"/>
    <mergeCell ref="Q40:R40"/>
    <mergeCell ref="I42:J42"/>
    <mergeCell ref="K42:L42"/>
    <mergeCell ref="M42:N42"/>
    <mergeCell ref="O42:P42"/>
    <mergeCell ref="Q42:R42"/>
    <mergeCell ref="Q41:R41"/>
    <mergeCell ref="R77:V77"/>
    <mergeCell ref="R79:V79"/>
    <mergeCell ref="R81:V81"/>
    <mergeCell ref="R83:V83"/>
    <mergeCell ref="M72:N72"/>
    <mergeCell ref="O72:P72"/>
    <mergeCell ref="Q72:R72"/>
    <mergeCell ref="S72:T72"/>
    <mergeCell ref="U72:V72"/>
    <mergeCell ref="W72:X72"/>
    <mergeCell ref="A72:B72"/>
    <mergeCell ref="C72:D72"/>
    <mergeCell ref="F72:G72"/>
    <mergeCell ref="I72:J72"/>
    <mergeCell ref="K72:L72"/>
    <mergeCell ref="M70:N70"/>
    <mergeCell ref="O70:P70"/>
    <mergeCell ref="Q70:R70"/>
    <mergeCell ref="S70:T70"/>
    <mergeCell ref="U70:V70"/>
    <mergeCell ref="W70:X70"/>
    <mergeCell ref="O68:P68"/>
    <mergeCell ref="Q68:R68"/>
    <mergeCell ref="S68:T68"/>
    <mergeCell ref="U68:V68"/>
    <mergeCell ref="W68:X68"/>
    <mergeCell ref="A70:B70"/>
    <mergeCell ref="C70:D70"/>
    <mergeCell ref="F70:G70"/>
    <mergeCell ref="I70:J70"/>
    <mergeCell ref="K70:L70"/>
    <mergeCell ref="A68:B68"/>
    <mergeCell ref="C68:D68"/>
    <mergeCell ref="F68:G68"/>
    <mergeCell ref="I68:J68"/>
    <mergeCell ref="K68:L68"/>
    <mergeCell ref="M68:N68"/>
    <mergeCell ref="W64:X64"/>
    <mergeCell ref="I66:J66"/>
    <mergeCell ref="K66:L66"/>
    <mergeCell ref="M66:N66"/>
    <mergeCell ref="O66:P66"/>
    <mergeCell ref="Q66:R66"/>
    <mergeCell ref="S66:T66"/>
    <mergeCell ref="U66:V66"/>
    <mergeCell ref="W66:X66"/>
    <mergeCell ref="C64:D64"/>
    <mergeCell ref="F64:G64"/>
    <mergeCell ref="I64:J64"/>
    <mergeCell ref="K64:L64"/>
    <mergeCell ref="M64:N64"/>
    <mergeCell ref="O64:P64"/>
    <mergeCell ref="Q64:R64"/>
    <mergeCell ref="S64:T64"/>
    <mergeCell ref="U64:V64"/>
    <mergeCell ref="I58:J58"/>
    <mergeCell ref="K58:L58"/>
    <mergeCell ref="M58:N58"/>
    <mergeCell ref="O58:P58"/>
    <mergeCell ref="Q58:R58"/>
    <mergeCell ref="S58:T58"/>
    <mergeCell ref="U58:V58"/>
    <mergeCell ref="W58:X58"/>
    <mergeCell ref="C60:D60"/>
    <mergeCell ref="F60:G60"/>
    <mergeCell ref="I60:J60"/>
    <mergeCell ref="K60:L60"/>
    <mergeCell ref="M60:N60"/>
    <mergeCell ref="O60:P60"/>
    <mergeCell ref="Q60:R60"/>
    <mergeCell ref="S60:T60"/>
    <mergeCell ref="U60:V60"/>
    <mergeCell ref="W60:X60"/>
    <mergeCell ref="Q52:R52"/>
    <mergeCell ref="S52:T52"/>
    <mergeCell ref="U52:V52"/>
    <mergeCell ref="W52:X52"/>
    <mergeCell ref="C56:D56"/>
    <mergeCell ref="F56:G56"/>
    <mergeCell ref="I56:J56"/>
    <mergeCell ref="K56:L56"/>
    <mergeCell ref="M56:N56"/>
    <mergeCell ref="O56:P56"/>
    <mergeCell ref="Q56:R56"/>
    <mergeCell ref="S56:T56"/>
    <mergeCell ref="U56:V56"/>
    <mergeCell ref="W56:X56"/>
    <mergeCell ref="I47:J47"/>
    <mergeCell ref="I49:J49"/>
    <mergeCell ref="K49:L49"/>
    <mergeCell ref="M49:N49"/>
    <mergeCell ref="O49:P49"/>
    <mergeCell ref="I52:J52"/>
    <mergeCell ref="K52:L52"/>
    <mergeCell ref="M52:N52"/>
    <mergeCell ref="O52:P52"/>
    <mergeCell ref="Q49:R49"/>
    <mergeCell ref="Q43:R43"/>
    <mergeCell ref="S43:T43"/>
    <mergeCell ref="U43:V43"/>
    <mergeCell ref="W43:X43"/>
    <mergeCell ref="S49:T49"/>
    <mergeCell ref="U49:V49"/>
    <mergeCell ref="W49:X49"/>
    <mergeCell ref="W41:X41"/>
    <mergeCell ref="U41:V41"/>
    <mergeCell ref="U42:V42"/>
    <mergeCell ref="W42:X42"/>
    <mergeCell ref="S41:T41"/>
    <mergeCell ref="S42:T42"/>
    <mergeCell ref="Q39:R39"/>
    <mergeCell ref="S39:T39"/>
    <mergeCell ref="U39:V39"/>
    <mergeCell ref="W39:X39"/>
    <mergeCell ref="C43:D43"/>
    <mergeCell ref="F43:G43"/>
    <mergeCell ref="I43:J43"/>
    <mergeCell ref="K43:L43"/>
    <mergeCell ref="M43:N43"/>
    <mergeCell ref="O43:P43"/>
    <mergeCell ref="C39:D39"/>
    <mergeCell ref="F39:G39"/>
    <mergeCell ref="I39:J39"/>
    <mergeCell ref="K39:L39"/>
    <mergeCell ref="M39:N39"/>
    <mergeCell ref="O39:P39"/>
    <mergeCell ref="I41:J41"/>
    <mergeCell ref="K41:L41"/>
    <mergeCell ref="M41:N41"/>
    <mergeCell ref="O41:P41"/>
    <mergeCell ref="S40:T40"/>
    <mergeCell ref="U40:V40"/>
    <mergeCell ref="W40:X40"/>
    <mergeCell ref="I40:J40"/>
    <mergeCell ref="Q37:R37"/>
    <mergeCell ref="S37:T37"/>
    <mergeCell ref="U37:V37"/>
    <mergeCell ref="W37:X37"/>
    <mergeCell ref="C38:D38"/>
    <mergeCell ref="F38:G38"/>
    <mergeCell ref="Q36:R36"/>
    <mergeCell ref="S36:T36"/>
    <mergeCell ref="U36:V36"/>
    <mergeCell ref="W36:X36"/>
    <mergeCell ref="C37:D37"/>
    <mergeCell ref="F37:G37"/>
    <mergeCell ref="I37:J37"/>
    <mergeCell ref="K37:L37"/>
    <mergeCell ref="M37:N37"/>
    <mergeCell ref="O37:P37"/>
    <mergeCell ref="C36:D36"/>
    <mergeCell ref="F36:G36"/>
    <mergeCell ref="I36:J36"/>
    <mergeCell ref="K36:L36"/>
    <mergeCell ref="M36:N36"/>
    <mergeCell ref="O36:P36"/>
    <mergeCell ref="Q35:R35"/>
    <mergeCell ref="S35:T35"/>
    <mergeCell ref="U35:V35"/>
    <mergeCell ref="W35:X35"/>
    <mergeCell ref="C34:D34"/>
    <mergeCell ref="F34:G34"/>
    <mergeCell ref="C35:D35"/>
    <mergeCell ref="F35:G35"/>
    <mergeCell ref="I35:J35"/>
    <mergeCell ref="K35:L35"/>
    <mergeCell ref="M35:N35"/>
    <mergeCell ref="O35:P35"/>
    <mergeCell ref="S31:T31"/>
    <mergeCell ref="U31:V31"/>
    <mergeCell ref="W31:X31"/>
    <mergeCell ref="C32:D32"/>
    <mergeCell ref="F32:G32"/>
    <mergeCell ref="C33:D33"/>
    <mergeCell ref="F33:G33"/>
    <mergeCell ref="S30:T30"/>
    <mergeCell ref="U30:V30"/>
    <mergeCell ref="W30:X30"/>
    <mergeCell ref="C31:D31"/>
    <mergeCell ref="F31:G31"/>
    <mergeCell ref="I31:J31"/>
    <mergeCell ref="K31:L31"/>
    <mergeCell ref="M31:N31"/>
    <mergeCell ref="O31:P31"/>
    <mergeCell ref="Q31:R31"/>
    <mergeCell ref="K29:L29"/>
    <mergeCell ref="M29:N29"/>
    <mergeCell ref="O29:P29"/>
    <mergeCell ref="Q29:R29"/>
    <mergeCell ref="S29:T29"/>
    <mergeCell ref="U29:V29"/>
    <mergeCell ref="W29:X29"/>
    <mergeCell ref="C30:D30"/>
    <mergeCell ref="F30:G30"/>
    <mergeCell ref="I30:J30"/>
    <mergeCell ref="K30:L30"/>
    <mergeCell ref="M30:N30"/>
    <mergeCell ref="O30:P30"/>
    <mergeCell ref="Q30:R30"/>
    <mergeCell ref="K28:L28"/>
    <mergeCell ref="M28:N28"/>
    <mergeCell ref="O28:P28"/>
    <mergeCell ref="Q28:R28"/>
    <mergeCell ref="M27:N27"/>
    <mergeCell ref="O27:P27"/>
    <mergeCell ref="S28:T28"/>
    <mergeCell ref="U28:V28"/>
    <mergeCell ref="W28:X28"/>
    <mergeCell ref="K27:L27"/>
    <mergeCell ref="Q27:R27"/>
    <mergeCell ref="S27:T27"/>
    <mergeCell ref="U27:V27"/>
    <mergeCell ref="W27:X27"/>
    <mergeCell ref="O24:P24"/>
    <mergeCell ref="Q24:R24"/>
    <mergeCell ref="S25:T25"/>
    <mergeCell ref="U25:V25"/>
    <mergeCell ref="W25:X25"/>
    <mergeCell ref="C26:D26"/>
    <mergeCell ref="F26:G26"/>
    <mergeCell ref="I26:J26"/>
    <mergeCell ref="K26:L26"/>
    <mergeCell ref="S24:T24"/>
    <mergeCell ref="U24:V24"/>
    <mergeCell ref="W24:X24"/>
    <mergeCell ref="C25:D25"/>
    <mergeCell ref="F25:G25"/>
    <mergeCell ref="I25:J25"/>
    <mergeCell ref="K25:L25"/>
    <mergeCell ref="M25:N25"/>
    <mergeCell ref="O25:P25"/>
    <mergeCell ref="Q25:R25"/>
    <mergeCell ref="K23:L23"/>
    <mergeCell ref="M23:N23"/>
    <mergeCell ref="O23:P23"/>
    <mergeCell ref="Q23:R23"/>
    <mergeCell ref="S23:T23"/>
    <mergeCell ref="U23:V23"/>
    <mergeCell ref="W23:X23"/>
    <mergeCell ref="C22:D22"/>
    <mergeCell ref="F22:G22"/>
    <mergeCell ref="K22:L22"/>
    <mergeCell ref="M22:N22"/>
    <mergeCell ref="O22:P22"/>
    <mergeCell ref="Q22:R22"/>
    <mergeCell ref="S22:T22"/>
    <mergeCell ref="U22:V22"/>
    <mergeCell ref="W22:X22"/>
    <mergeCell ref="U16:V16"/>
    <mergeCell ref="W18:X18"/>
    <mergeCell ref="K19:L19"/>
    <mergeCell ref="M19:N19"/>
    <mergeCell ref="O19:P19"/>
    <mergeCell ref="Q19:R19"/>
    <mergeCell ref="S19:T19"/>
    <mergeCell ref="U19:V19"/>
    <mergeCell ref="W19:X19"/>
    <mergeCell ref="Q18:R18"/>
    <mergeCell ref="S18:T18"/>
    <mergeCell ref="U18:V18"/>
    <mergeCell ref="W16:X16"/>
    <mergeCell ref="U17:V17"/>
    <mergeCell ref="W17:X17"/>
    <mergeCell ref="I17:J17"/>
    <mergeCell ref="K17:L17"/>
    <mergeCell ref="M17:N17"/>
    <mergeCell ref="O17:P17"/>
    <mergeCell ref="Q17:R17"/>
    <mergeCell ref="S17:T17"/>
    <mergeCell ref="C16:G16"/>
    <mergeCell ref="I16:J16"/>
    <mergeCell ref="K16:L16"/>
    <mergeCell ref="M16:N16"/>
    <mergeCell ref="O16:P16"/>
    <mergeCell ref="Q16:R16"/>
    <mergeCell ref="S16:T16"/>
    <mergeCell ref="Q14:R14"/>
    <mergeCell ref="S14:T14"/>
    <mergeCell ref="U14:V14"/>
    <mergeCell ref="W14:X14"/>
    <mergeCell ref="C15:G15"/>
    <mergeCell ref="I15:J15"/>
    <mergeCell ref="K15:L15"/>
    <mergeCell ref="M15:N15"/>
    <mergeCell ref="O15:P15"/>
    <mergeCell ref="Q15:R15"/>
    <mergeCell ref="S15:T15"/>
    <mergeCell ref="U15:V15"/>
    <mergeCell ref="W15:X15"/>
    <mergeCell ref="S12:T12"/>
    <mergeCell ref="U12:V12"/>
    <mergeCell ref="W12:X12"/>
    <mergeCell ref="C13:G13"/>
    <mergeCell ref="I13:J13"/>
    <mergeCell ref="K13:L13"/>
    <mergeCell ref="M13:N13"/>
    <mergeCell ref="O13:P13"/>
    <mergeCell ref="Q13:R13"/>
    <mergeCell ref="S13:T13"/>
    <mergeCell ref="C12:G12"/>
    <mergeCell ref="I12:J12"/>
    <mergeCell ref="K12:L12"/>
    <mergeCell ref="M12:N12"/>
    <mergeCell ref="O12:P12"/>
    <mergeCell ref="Q12:R12"/>
    <mergeCell ref="U13:V13"/>
    <mergeCell ref="W13:X13"/>
    <mergeCell ref="Q9:R9"/>
    <mergeCell ref="S9:T9"/>
    <mergeCell ref="U9:V9"/>
    <mergeCell ref="W9:X9"/>
    <mergeCell ref="C11:G11"/>
    <mergeCell ref="O6:P6"/>
    <mergeCell ref="Q6:R6"/>
    <mergeCell ref="S6:T6"/>
    <mergeCell ref="U6:V6"/>
    <mergeCell ref="W6:X6"/>
    <mergeCell ref="C8:G8"/>
    <mergeCell ref="K6:L6"/>
    <mergeCell ref="M6:N6"/>
    <mergeCell ref="C6:H6"/>
    <mergeCell ref="A1:E2"/>
    <mergeCell ref="E46:G46"/>
    <mergeCell ref="C9:G9"/>
    <mergeCell ref="I9:J9"/>
    <mergeCell ref="K9:L9"/>
    <mergeCell ref="M9:N9"/>
    <mergeCell ref="O9:P9"/>
    <mergeCell ref="C14:G14"/>
    <mergeCell ref="I14:J14"/>
    <mergeCell ref="K14:L14"/>
    <mergeCell ref="M14:N14"/>
    <mergeCell ref="O14:P14"/>
    <mergeCell ref="C18:G18"/>
    <mergeCell ref="I18:J18"/>
    <mergeCell ref="K18:L18"/>
    <mergeCell ref="M18:N18"/>
    <mergeCell ref="O18:P18"/>
    <mergeCell ref="C24:D24"/>
    <mergeCell ref="F24:G24"/>
    <mergeCell ref="I24:J24"/>
    <mergeCell ref="K24:L24"/>
    <mergeCell ref="M24:N24"/>
    <mergeCell ref="C40:D40"/>
    <mergeCell ref="F40:G40"/>
    <mergeCell ref="C41:D41"/>
    <mergeCell ref="F41:G41"/>
    <mergeCell ref="C42:D42"/>
    <mergeCell ref="F42:G42"/>
    <mergeCell ref="E44:G44"/>
    <mergeCell ref="A6:B6"/>
    <mergeCell ref="I6:J6"/>
    <mergeCell ref="C28:D28"/>
    <mergeCell ref="F28:G28"/>
    <mergeCell ref="I28:J28"/>
    <mergeCell ref="C29:D29"/>
    <mergeCell ref="F29:G29"/>
    <mergeCell ref="I29:J29"/>
    <mergeCell ref="F21:G21"/>
    <mergeCell ref="I22:J22"/>
    <mergeCell ref="C19:G19"/>
    <mergeCell ref="I19:J19"/>
    <mergeCell ref="C23:D23"/>
    <mergeCell ref="F23:G23"/>
    <mergeCell ref="I23:J23"/>
    <mergeCell ref="C27:D27"/>
    <mergeCell ref="F27:G27"/>
    <mergeCell ref="I27:J27"/>
    <mergeCell ref="C17:G17"/>
    <mergeCell ref="A76:B76"/>
    <mergeCell ref="C76:D76"/>
    <mergeCell ref="F76:G76"/>
    <mergeCell ref="W47:X47"/>
    <mergeCell ref="K47:L47"/>
    <mergeCell ref="M47:N47"/>
    <mergeCell ref="O47:P47"/>
    <mergeCell ref="Q47:R47"/>
    <mergeCell ref="S47:T47"/>
    <mergeCell ref="U47:V47"/>
    <mergeCell ref="C50:D50"/>
    <mergeCell ref="F50:G50"/>
    <mergeCell ref="C53:D53"/>
    <mergeCell ref="F53:G53"/>
    <mergeCell ref="A60:B60"/>
    <mergeCell ref="A62:B62"/>
    <mergeCell ref="C62:D62"/>
    <mergeCell ref="F62:G62"/>
    <mergeCell ref="A74:B74"/>
    <mergeCell ref="C74:D74"/>
    <mergeCell ref="F74:G74"/>
    <mergeCell ref="C47:D47"/>
    <mergeCell ref="F47:G47"/>
    <mergeCell ref="E48:G48"/>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Q28"/>
  <sheetViews>
    <sheetView view="pageBreakPreview" zoomScaleNormal="100" workbookViewId="0">
      <selection activeCell="B21" sqref="B21"/>
    </sheetView>
  </sheetViews>
  <sheetFormatPr baseColWidth="10" defaultColWidth="11.42578125" defaultRowHeight="12.75"/>
  <cols>
    <col min="1" max="8" width="15.5703125" style="68" customWidth="1"/>
    <col min="9" max="10" width="15" style="68" customWidth="1"/>
    <col min="11" max="11" width="2.140625" style="68" customWidth="1"/>
    <col min="12" max="14" width="2.28515625" style="68" customWidth="1"/>
    <col min="15" max="16" width="10.140625" style="68" customWidth="1"/>
    <col min="17" max="17" width="10.7109375" style="68" customWidth="1"/>
    <col min="18" max="16384" width="11.42578125" style="68"/>
  </cols>
  <sheetData>
    <row r="1" spans="1:13">
      <c r="A1" s="409" t="str">
        <f>+Übersicht!A1</f>
        <v>Projekt- / Ausschreibungsbezeichnung</v>
      </c>
      <c r="B1" s="409"/>
      <c r="C1" s="409"/>
      <c r="D1" s="409"/>
      <c r="E1" s="409"/>
    </row>
    <row r="2" spans="1:13" ht="12.75" customHeight="1">
      <c r="A2" s="409"/>
      <c r="B2" s="409"/>
      <c r="C2" s="409"/>
      <c r="D2" s="409"/>
      <c r="E2" s="409"/>
    </row>
    <row r="3" spans="1:13" ht="12.75" customHeight="1">
      <c r="A3" s="213"/>
      <c r="B3" s="213"/>
      <c r="C3" s="213"/>
      <c r="D3" s="213"/>
      <c r="E3" s="213"/>
    </row>
    <row r="4" spans="1:13" ht="21" customHeight="1">
      <c r="A4" s="69" t="s">
        <v>101</v>
      </c>
      <c r="B4" s="70"/>
      <c r="C4" s="71"/>
      <c r="D4" s="72"/>
      <c r="E4" s="72"/>
      <c r="F4" s="72"/>
      <c r="G4" s="72"/>
      <c r="H4" s="72"/>
      <c r="I4" s="72"/>
      <c r="J4" s="72"/>
      <c r="K4" s="73"/>
      <c r="L4" s="74"/>
      <c r="M4" s="73"/>
    </row>
    <row r="5" spans="1:13" ht="12.75" customHeight="1">
      <c r="A5" s="70"/>
      <c r="B5" s="71"/>
      <c r="C5" s="72"/>
      <c r="D5" s="72"/>
      <c r="E5" s="72"/>
      <c r="F5" s="72"/>
      <c r="G5" s="72"/>
      <c r="H5" s="72"/>
      <c r="I5" s="72"/>
      <c r="J5" s="73"/>
      <c r="K5" s="74"/>
      <c r="L5" s="73"/>
    </row>
    <row r="6" spans="1:13">
      <c r="A6" s="75" t="s">
        <v>16</v>
      </c>
      <c r="B6" s="76"/>
      <c r="C6" s="77"/>
      <c r="D6" s="77"/>
      <c r="E6" s="78"/>
      <c r="F6" s="79"/>
      <c r="G6" s="80"/>
      <c r="H6" s="80"/>
      <c r="I6" s="81"/>
      <c r="J6" s="73"/>
      <c r="K6" s="74"/>
      <c r="L6" s="73"/>
    </row>
    <row r="7" spans="1:13" ht="97.5" customHeight="1">
      <c r="A7" s="82" t="s">
        <v>17</v>
      </c>
      <c r="B7" s="83" t="s">
        <v>18</v>
      </c>
      <c r="C7" s="83" t="s">
        <v>19</v>
      </c>
      <c r="D7" s="84" t="s">
        <v>20</v>
      </c>
      <c r="E7" s="83" t="s">
        <v>21</v>
      </c>
      <c r="F7" s="83" t="s">
        <v>69</v>
      </c>
      <c r="G7" s="83" t="s">
        <v>1</v>
      </c>
      <c r="H7" s="83" t="s">
        <v>5</v>
      </c>
      <c r="I7" s="73"/>
      <c r="J7" s="74"/>
      <c r="K7" s="73"/>
    </row>
    <row r="8" spans="1:13">
      <c r="A8" s="85"/>
      <c r="B8" s="85" t="s">
        <v>22</v>
      </c>
      <c r="C8" s="85" t="s">
        <v>22</v>
      </c>
      <c r="D8" s="85" t="s">
        <v>23</v>
      </c>
      <c r="E8" s="85" t="s">
        <v>24</v>
      </c>
      <c r="F8" s="85" t="s">
        <v>97</v>
      </c>
      <c r="G8" s="85" t="s">
        <v>25</v>
      </c>
      <c r="H8" s="85" t="s">
        <v>26</v>
      </c>
      <c r="I8" s="73"/>
      <c r="J8" s="74"/>
      <c r="K8" s="73"/>
    </row>
    <row r="9" spans="1:13">
      <c r="A9" s="86" t="s">
        <v>27</v>
      </c>
      <c r="B9" s="210">
        <v>775000</v>
      </c>
      <c r="C9" s="211">
        <f t="shared" ref="C9:C20" si="0">IF(B9&lt;$I$24,"",(B9-$I$24))</f>
        <v>290000</v>
      </c>
      <c r="D9" s="212">
        <f>IF(B9&lt;$I$24,"",C9/$I$28)</f>
        <v>0.59799999999999998</v>
      </c>
      <c r="E9" s="87" t="str">
        <f>IF(B9="","",IF(D9&gt;=1,"keine Punkte","Punkte"))</f>
        <v>Punkte</v>
      </c>
      <c r="F9" s="134">
        <f t="shared" ref="F9:F20" si="1">IF(B9="","",IF(B9&gt;I$25,0,(1-D9)*5))</f>
        <v>2.0099999999999998</v>
      </c>
      <c r="G9" s="214">
        <f>IF(B9="","",F9*Übersicht!$C$45)</f>
        <v>60</v>
      </c>
      <c r="H9" s="135">
        <f>IF(B9="","",RANK(B9,$B$9:$B$20,1))</f>
        <v>8</v>
      </c>
      <c r="I9" s="73"/>
      <c r="J9" s="74"/>
      <c r="K9" s="73"/>
    </row>
    <row r="10" spans="1:13">
      <c r="A10" s="86" t="str">
        <f>IF(OR(B10&lt;&gt;"",'Anbieter B'!C6&lt;&gt;"Firmenbezeichnung, Ort"),"B","")</f>
        <v>B</v>
      </c>
      <c r="B10" s="210">
        <v>775000</v>
      </c>
      <c r="C10" s="211">
        <f t="shared" si="0"/>
        <v>290000</v>
      </c>
      <c r="D10" s="212">
        <f t="shared" ref="D10:D20" si="2">IF(B10&lt;$I$24,"",C10/$I$28)</f>
        <v>0.59799999999999998</v>
      </c>
      <c r="E10" s="87" t="str">
        <f t="shared" ref="E10:E20" si="3">IF(B10="","",IF(D10&gt;=1,"keine Punkte","Punkte"))</f>
        <v>Punkte</v>
      </c>
      <c r="F10" s="134">
        <f t="shared" si="1"/>
        <v>2.0099999999999998</v>
      </c>
      <c r="G10" s="214">
        <f>IF(B10="","",F10*Übersicht!$C$45)</f>
        <v>60</v>
      </c>
      <c r="H10" s="135">
        <f t="shared" ref="H10:H20" si="4">IF(B10="","",RANK(B10,$B$9:$B$20,1))</f>
        <v>8</v>
      </c>
      <c r="I10" s="73"/>
      <c r="J10" s="74"/>
      <c r="K10" s="73"/>
    </row>
    <row r="11" spans="1:13">
      <c r="A11" s="86" t="str">
        <f>IF(OR(B11&lt;&gt;"",'Anbieter C'!C6&lt;&gt;"Firmenbezeichnung, Ort"),"C","")</f>
        <v>C</v>
      </c>
      <c r="B11" s="210">
        <v>750000</v>
      </c>
      <c r="C11" s="211">
        <f t="shared" si="0"/>
        <v>265000</v>
      </c>
      <c r="D11" s="212">
        <f t="shared" si="2"/>
        <v>0.54600000000000004</v>
      </c>
      <c r="E11" s="87" t="str">
        <f t="shared" si="3"/>
        <v>Punkte</v>
      </c>
      <c r="F11" s="134">
        <f t="shared" si="1"/>
        <v>2.27</v>
      </c>
      <c r="G11" s="214">
        <f>IF(B11="","",F11*Übersicht!$C$45)</f>
        <v>68</v>
      </c>
      <c r="H11" s="135">
        <f t="shared" si="4"/>
        <v>7</v>
      </c>
      <c r="I11" s="73"/>
      <c r="J11" s="74"/>
      <c r="K11" s="73"/>
    </row>
    <row r="12" spans="1:13">
      <c r="A12" s="86" t="str">
        <f>IF(OR(B12&lt;&gt;"",'Anbieter D'!C6&lt;&gt;"Firmenbezeichnung, Ort"),"D","")</f>
        <v>D</v>
      </c>
      <c r="B12" s="210">
        <v>970000</v>
      </c>
      <c r="C12" s="211">
        <f t="shared" si="0"/>
        <v>485000</v>
      </c>
      <c r="D12" s="212">
        <f t="shared" si="2"/>
        <v>1</v>
      </c>
      <c r="E12" s="87" t="str">
        <f t="shared" si="3"/>
        <v>keine Punkte</v>
      </c>
      <c r="F12" s="134">
        <f t="shared" si="1"/>
        <v>0</v>
      </c>
      <c r="G12" s="214">
        <f>IF(B12="","",F12*Übersicht!$C$45)</f>
        <v>0</v>
      </c>
      <c r="H12" s="135">
        <f t="shared" si="4"/>
        <v>11</v>
      </c>
      <c r="I12" s="73"/>
      <c r="J12" s="74"/>
      <c r="K12" s="73"/>
    </row>
    <row r="13" spans="1:13">
      <c r="A13" s="86" t="str">
        <f>IF(OR(B13&lt;&gt;"",'Anbieter E'!C6&lt;&gt;"Firmenbezeichnung, Ort"),"E","")</f>
        <v>E</v>
      </c>
      <c r="B13" s="210">
        <v>810000</v>
      </c>
      <c r="C13" s="211">
        <f t="shared" si="0"/>
        <v>325000</v>
      </c>
      <c r="D13" s="212">
        <f t="shared" si="2"/>
        <v>0.67</v>
      </c>
      <c r="E13" s="87" t="str">
        <f t="shared" si="3"/>
        <v>Punkte</v>
      </c>
      <c r="F13" s="134">
        <f t="shared" si="1"/>
        <v>1.65</v>
      </c>
      <c r="G13" s="214">
        <f>IF(B13="","",F13*Übersicht!$C$45)</f>
        <v>50</v>
      </c>
      <c r="H13" s="135">
        <f t="shared" si="4"/>
        <v>10</v>
      </c>
      <c r="I13" s="73"/>
      <c r="J13" s="74"/>
      <c r="K13" s="73"/>
    </row>
    <row r="14" spans="1:13">
      <c r="A14" s="86" t="str">
        <f>IF(OR(B14&lt;&gt;"",'Anbieter F'!C6&lt;&gt;"Firmenbezeichnung, Ort"),"F","")</f>
        <v>F</v>
      </c>
      <c r="B14" s="210">
        <v>490000</v>
      </c>
      <c r="C14" s="211">
        <f t="shared" si="0"/>
        <v>5000</v>
      </c>
      <c r="D14" s="212">
        <f t="shared" si="2"/>
        <v>0.01</v>
      </c>
      <c r="E14" s="87" t="str">
        <f t="shared" si="3"/>
        <v>Punkte</v>
      </c>
      <c r="F14" s="134">
        <f t="shared" si="1"/>
        <v>4.95</v>
      </c>
      <c r="G14" s="214">
        <f>IF(B14="","",F14*Übersicht!$C$45)</f>
        <v>149</v>
      </c>
      <c r="H14" s="135">
        <f t="shared" si="4"/>
        <v>2</v>
      </c>
      <c r="I14" s="73"/>
      <c r="J14" s="74"/>
      <c r="K14" s="73"/>
    </row>
    <row r="15" spans="1:13">
      <c r="A15" s="86" t="str">
        <f>IF(OR(B15&lt;&gt;"",'Anbieter G'!C6&lt;&gt;"Firmenbezeichnung, Ort"),"G","")</f>
        <v>G</v>
      </c>
      <c r="B15" s="210">
        <v>500000</v>
      </c>
      <c r="C15" s="211">
        <f t="shared" si="0"/>
        <v>15000</v>
      </c>
      <c r="D15" s="212">
        <f t="shared" si="2"/>
        <v>3.1E-2</v>
      </c>
      <c r="E15" s="87" t="str">
        <f t="shared" si="3"/>
        <v>Punkte</v>
      </c>
      <c r="F15" s="134">
        <f t="shared" si="1"/>
        <v>4.8499999999999996</v>
      </c>
      <c r="G15" s="214">
        <f>IF(B15="","",F15*Übersicht!$C$45)</f>
        <v>146</v>
      </c>
      <c r="H15" s="135">
        <f t="shared" si="4"/>
        <v>3</v>
      </c>
      <c r="I15" s="73"/>
      <c r="J15" s="74"/>
      <c r="K15" s="73"/>
    </row>
    <row r="16" spans="1:13">
      <c r="A16" s="86" t="str">
        <f>IF(OR(B16&lt;&gt;"",'Anbieter H'!C6&lt;&gt;"Firmenbezeichnung, Ort"),"H","")</f>
        <v>H</v>
      </c>
      <c r="B16" s="210">
        <v>700000</v>
      </c>
      <c r="C16" s="211">
        <f t="shared" si="0"/>
        <v>215000</v>
      </c>
      <c r="D16" s="212">
        <f t="shared" si="2"/>
        <v>0.443</v>
      </c>
      <c r="E16" s="87" t="str">
        <f t="shared" si="3"/>
        <v>Punkte</v>
      </c>
      <c r="F16" s="134">
        <f t="shared" si="1"/>
        <v>2.79</v>
      </c>
      <c r="G16" s="214">
        <f>IF(B16="","",F16*Übersicht!$C$45)</f>
        <v>84</v>
      </c>
      <c r="H16" s="135">
        <f t="shared" si="4"/>
        <v>6</v>
      </c>
      <c r="I16" s="73"/>
      <c r="J16" s="74"/>
      <c r="K16" s="73"/>
    </row>
    <row r="17" spans="1:17">
      <c r="A17" s="86" t="str">
        <f>IF(OR(B17&lt;&gt;"",'Anbieter I'!C6&lt;&gt;"Firmenbezeichnung, Ort"),"I","")</f>
        <v>I</v>
      </c>
      <c r="B17" s="210">
        <v>660000</v>
      </c>
      <c r="C17" s="211">
        <f t="shared" si="0"/>
        <v>175000</v>
      </c>
      <c r="D17" s="212">
        <f t="shared" si="2"/>
        <v>0.36099999999999999</v>
      </c>
      <c r="E17" s="87" t="str">
        <f t="shared" si="3"/>
        <v>Punkte</v>
      </c>
      <c r="F17" s="134">
        <f t="shared" si="1"/>
        <v>3.2</v>
      </c>
      <c r="G17" s="214">
        <f>IF(B17="","",F17*Übersicht!$C$45)</f>
        <v>96</v>
      </c>
      <c r="H17" s="135">
        <f t="shared" si="4"/>
        <v>5</v>
      </c>
      <c r="I17" s="73"/>
      <c r="J17" s="74"/>
      <c r="K17" s="73"/>
    </row>
    <row r="18" spans="1:17">
      <c r="A18" s="86" t="str">
        <f>IF(OR(B18&lt;&gt;"",'Anbieter J'!C6&lt;&gt;"Firmenbezeichnung, Ort"),"J","")</f>
        <v>J</v>
      </c>
      <c r="B18" s="210">
        <v>650000</v>
      </c>
      <c r="C18" s="211">
        <f t="shared" si="0"/>
        <v>165000</v>
      </c>
      <c r="D18" s="212">
        <f t="shared" si="2"/>
        <v>0.34</v>
      </c>
      <c r="E18" s="87" t="str">
        <f t="shared" si="3"/>
        <v>Punkte</v>
      </c>
      <c r="F18" s="134">
        <f t="shared" si="1"/>
        <v>3.3</v>
      </c>
      <c r="G18" s="214">
        <f>IF(B18="","",F18*Übersicht!$C$45)</f>
        <v>99</v>
      </c>
      <c r="H18" s="135">
        <f t="shared" si="4"/>
        <v>4</v>
      </c>
      <c r="I18" s="73"/>
      <c r="J18" s="74"/>
      <c r="K18" s="73"/>
    </row>
    <row r="19" spans="1:17">
      <c r="A19" s="86" t="str">
        <f>IF(OR(B19&lt;&gt;"",'Anbieter K'!C6&lt;&gt;"Firmenbezeichnung, Ort"),"K","")</f>
        <v>K</v>
      </c>
      <c r="B19" s="210">
        <v>485000</v>
      </c>
      <c r="C19" s="211">
        <f t="shared" si="0"/>
        <v>0</v>
      </c>
      <c r="D19" s="212">
        <f t="shared" si="2"/>
        <v>0</v>
      </c>
      <c r="E19" s="87" t="str">
        <f t="shared" si="3"/>
        <v>Punkte</v>
      </c>
      <c r="F19" s="134">
        <f t="shared" si="1"/>
        <v>5</v>
      </c>
      <c r="G19" s="214">
        <f>IF(B19="","",F19*Übersicht!$C$45)</f>
        <v>150</v>
      </c>
      <c r="H19" s="135">
        <f t="shared" si="4"/>
        <v>1</v>
      </c>
      <c r="I19" s="73"/>
      <c r="J19" s="74"/>
      <c r="K19" s="73"/>
    </row>
    <row r="20" spans="1:17">
      <c r="A20" s="86" t="str">
        <f>IF(OR(B20&lt;&gt;"",'Anbieter L'!C6&lt;&gt;"Firmenbezeichnung, Ort"),"L","")</f>
        <v>L</v>
      </c>
      <c r="B20" s="210">
        <v>1000000</v>
      </c>
      <c r="C20" s="211">
        <f t="shared" si="0"/>
        <v>515000</v>
      </c>
      <c r="D20" s="212">
        <f t="shared" si="2"/>
        <v>1.0620000000000001</v>
      </c>
      <c r="E20" s="87" t="str">
        <f t="shared" si="3"/>
        <v>keine Punkte</v>
      </c>
      <c r="F20" s="134">
        <f t="shared" si="1"/>
        <v>0</v>
      </c>
      <c r="G20" s="214">
        <f>IF(B20="","",F20*Übersicht!$C$45)</f>
        <v>0</v>
      </c>
      <c r="H20" s="135">
        <f t="shared" si="4"/>
        <v>12</v>
      </c>
      <c r="I20" s="73"/>
      <c r="J20" s="74"/>
      <c r="K20" s="73"/>
    </row>
    <row r="21" spans="1:17">
      <c r="A21" s="74"/>
      <c r="B21" s="88"/>
      <c r="C21" s="89"/>
      <c r="D21" s="90"/>
      <c r="E21" s="91"/>
      <c r="F21" s="91"/>
      <c r="G21" s="91"/>
      <c r="H21" s="73"/>
      <c r="I21" s="92"/>
      <c r="J21" s="92"/>
      <c r="K21" s="92"/>
      <c r="L21" s="92"/>
      <c r="P21" s="192"/>
      <c r="Q21" s="192"/>
    </row>
    <row r="22" spans="1:17">
      <c r="A22" s="74"/>
      <c r="B22" s="88"/>
      <c r="C22" s="89"/>
      <c r="D22" s="90"/>
      <c r="E22" s="91"/>
      <c r="F22" s="91"/>
      <c r="G22" s="91"/>
      <c r="H22" s="73"/>
      <c r="I22" s="92"/>
      <c r="J22" s="92"/>
      <c r="K22" s="92"/>
      <c r="L22" s="92"/>
      <c r="P22" s="192"/>
      <c r="Q22" s="192"/>
    </row>
    <row r="23" spans="1:17">
      <c r="A23" s="74"/>
      <c r="B23" s="88"/>
      <c r="C23" s="89"/>
      <c r="D23" s="90" t="s">
        <v>37</v>
      </c>
      <c r="E23" s="91"/>
      <c r="F23" s="91"/>
      <c r="G23" s="91"/>
      <c r="H23" s="73"/>
      <c r="I23" s="92" t="s">
        <v>38</v>
      </c>
      <c r="J23" s="92" t="s">
        <v>69</v>
      </c>
      <c r="K23" s="92"/>
      <c r="L23" s="92"/>
      <c r="P23" s="192"/>
      <c r="Q23" s="192"/>
    </row>
    <row r="24" spans="1:17">
      <c r="A24" s="74"/>
      <c r="B24" s="88"/>
      <c r="C24" s="89"/>
      <c r="D24" s="91" t="s">
        <v>98</v>
      </c>
      <c r="E24" s="91"/>
      <c r="F24" s="91"/>
      <c r="G24" s="91"/>
      <c r="H24" s="73"/>
      <c r="I24" s="230">
        <f>MIN(B9:B20)</f>
        <v>485000</v>
      </c>
      <c r="J24" s="230">
        <v>5</v>
      </c>
      <c r="K24" s="92"/>
      <c r="L24" s="92"/>
      <c r="P24" s="192"/>
      <c r="Q24" s="192"/>
    </row>
    <row r="25" spans="1:17">
      <c r="A25" s="74"/>
      <c r="B25" s="88"/>
      <c r="C25" s="89"/>
      <c r="D25" s="93" t="s">
        <v>99</v>
      </c>
      <c r="E25" s="91"/>
      <c r="F25" s="209">
        <v>1</v>
      </c>
      <c r="G25" s="91"/>
      <c r="H25" s="73"/>
      <c r="I25" s="230">
        <f>I24+I24*F25</f>
        <v>970000</v>
      </c>
      <c r="J25" s="230">
        <v>0</v>
      </c>
      <c r="K25" s="92"/>
      <c r="L25" s="92"/>
      <c r="P25" s="191"/>
      <c r="Q25" s="191"/>
    </row>
    <row r="26" spans="1:17" ht="12" customHeight="1">
      <c r="A26" s="74"/>
      <c r="B26" s="74"/>
      <c r="C26" s="73"/>
      <c r="D26" s="73"/>
      <c r="E26" s="73"/>
      <c r="F26" s="73"/>
      <c r="G26" s="73"/>
      <c r="H26" s="73"/>
      <c r="I26" s="73"/>
      <c r="J26" s="73"/>
      <c r="K26" s="74"/>
      <c r="L26" s="73"/>
      <c r="P26" s="191"/>
      <c r="Q26" s="191"/>
    </row>
    <row r="27" spans="1:17">
      <c r="A27" s="74"/>
      <c r="B27" s="74"/>
      <c r="C27" s="73"/>
      <c r="D27" s="91"/>
      <c r="E27" s="92"/>
      <c r="F27" s="92"/>
      <c r="G27" s="92"/>
      <c r="H27" s="73"/>
      <c r="I27" s="92" t="s">
        <v>38</v>
      </c>
      <c r="J27" s="73"/>
      <c r="K27" s="74"/>
      <c r="L27" s="73"/>
      <c r="P27" s="191"/>
      <c r="Q27" s="191"/>
    </row>
    <row r="28" spans="1:17">
      <c r="A28" s="74"/>
      <c r="B28" s="74"/>
      <c r="C28" s="73"/>
      <c r="D28" s="91" t="s">
        <v>100</v>
      </c>
      <c r="E28" s="92"/>
      <c r="F28" s="92"/>
      <c r="G28" s="92"/>
      <c r="H28" s="73"/>
      <c r="I28" s="134">
        <f>I25-I24</f>
        <v>485000</v>
      </c>
      <c r="J28" s="73"/>
      <c r="K28" s="74"/>
      <c r="L28" s="73"/>
      <c r="P28" s="191"/>
      <c r="Q28" s="191"/>
    </row>
  </sheetData>
  <mergeCells count="1">
    <mergeCell ref="A1:E2"/>
  </mergeCells>
  <phoneticPr fontId="18" type="noConversion"/>
  <conditionalFormatting sqref="E9:E20">
    <cfRule type="cellIs" dxfId="2" priority="1" stopIfTrue="1" operator="equal">
      <formula>"Punkte"</formula>
    </cfRule>
    <cfRule type="cellIs" dxfId="1" priority="2" stopIfTrue="1" operator="equal">
      <formula>"keine Punkte"</formula>
    </cfRule>
  </conditionalFormatting>
  <pageMargins left="0.51" right="0.48" top="0.96" bottom="0.39" header="0.4" footer="0.16"/>
  <pageSetup paperSize="9" scale="86" orientation="landscape" r:id="rId1"/>
  <headerFooter alignWithMargins="0">
    <oddHeader>&amp;L&amp;G&amp;R&amp;G</oddHeader>
    <oddFooter>&amp;L&amp;8&amp;F / &amp;A&amp;C&amp;8&amp;D / &amp;T&amp;R&amp;8&amp;P/&amp;N</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41"/>
  <sheetViews>
    <sheetView zoomScale="75" zoomScaleNormal="75" zoomScaleSheetLayoutView="75" workbookViewId="0">
      <selection activeCell="AD13" sqref="AD13"/>
    </sheetView>
  </sheetViews>
  <sheetFormatPr baseColWidth="10" defaultColWidth="11.42578125" defaultRowHeight="14.25"/>
  <cols>
    <col min="1" max="1" width="6" style="7" customWidth="1"/>
    <col min="2" max="2" width="37.42578125" style="7" customWidth="1"/>
    <col min="3" max="3" width="10.28515625" style="8" customWidth="1"/>
    <col min="4" max="4" width="6.140625" style="8" customWidth="1"/>
    <col min="5" max="5" width="4.85546875" style="8" customWidth="1"/>
    <col min="6" max="6" width="8.5703125" style="8" customWidth="1"/>
    <col min="7" max="7" width="5" style="8" customWidth="1"/>
    <col min="8" max="8" width="8.42578125" style="8" customWidth="1"/>
    <col min="9" max="9" width="4.85546875" style="8" customWidth="1"/>
    <col min="10" max="10" width="8.42578125" style="8" customWidth="1"/>
    <col min="11" max="11" width="4.85546875" style="8" customWidth="1"/>
    <col min="12" max="12" width="8.5703125" style="8" customWidth="1"/>
    <col min="13" max="13" width="4.85546875" style="8" customWidth="1"/>
    <col min="14" max="14" width="8.5703125" style="8" customWidth="1"/>
    <col min="15" max="15" width="4.85546875" style="8" customWidth="1"/>
    <col min="16" max="16" width="8.5703125" style="8" customWidth="1"/>
    <col min="17" max="17" width="4.85546875" style="8" customWidth="1"/>
    <col min="18" max="18" width="8.5703125" style="8" customWidth="1"/>
    <col min="19" max="19" width="4.85546875" style="8" customWidth="1"/>
    <col min="20" max="20" width="8.5703125" style="8" customWidth="1"/>
    <col min="21" max="21" width="4.85546875" style="8" customWidth="1"/>
    <col min="22" max="22" width="8.5703125" style="8" customWidth="1"/>
    <col min="23" max="23" width="4.85546875" style="8" customWidth="1"/>
    <col min="24" max="24" width="8.5703125" style="8" customWidth="1"/>
    <col min="25" max="25" width="4.85546875" style="8" customWidth="1"/>
    <col min="26" max="26" width="8.5703125" style="8" customWidth="1"/>
    <col min="27" max="27" width="4.85546875" style="8" customWidth="1"/>
    <col min="28" max="28" width="8.5703125" style="8" customWidth="1"/>
    <col min="29" max="83" width="11.42578125" style="112"/>
    <col min="84" max="16384" width="11.42578125" style="9"/>
  </cols>
  <sheetData>
    <row r="1" spans="1:83" s="285" customFormat="1" ht="9.9499999999999993" customHeight="1">
      <c r="A1" s="409" t="str">
        <f>Übersicht!A1</f>
        <v>Projekt- / Ausschreibungsbezeichnung</v>
      </c>
      <c r="B1" s="409"/>
      <c r="C1" s="409"/>
      <c r="D1" s="409"/>
      <c r="E1" s="409"/>
      <c r="F1" s="409"/>
      <c r="G1" s="409"/>
      <c r="H1" s="409"/>
      <c r="I1" s="409"/>
      <c r="J1" s="409"/>
      <c r="K1" s="283"/>
      <c r="L1" s="283"/>
      <c r="M1" s="283"/>
      <c r="N1" s="283"/>
      <c r="O1" s="283"/>
      <c r="P1" s="283"/>
      <c r="Q1" s="283"/>
      <c r="R1" s="283"/>
      <c r="S1" s="283"/>
      <c r="T1" s="283"/>
      <c r="U1" s="283"/>
      <c r="V1" s="283"/>
      <c r="W1" s="283"/>
      <c r="X1" s="283"/>
      <c r="Y1" s="283"/>
      <c r="Z1" s="283"/>
      <c r="AA1" s="283"/>
      <c r="AB1" s="283"/>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4"/>
      <c r="CA1" s="284"/>
      <c r="CB1" s="284"/>
      <c r="CC1" s="284"/>
      <c r="CD1" s="284"/>
      <c r="CE1" s="284"/>
    </row>
    <row r="2" spans="1:83" s="285" customFormat="1" ht="9.9499999999999993" customHeight="1">
      <c r="A2" s="418"/>
      <c r="B2" s="418"/>
      <c r="C2" s="418"/>
      <c r="D2" s="418"/>
      <c r="E2" s="418"/>
      <c r="F2" s="418"/>
      <c r="G2" s="418"/>
      <c r="H2" s="418"/>
      <c r="I2" s="418"/>
      <c r="J2" s="418"/>
      <c r="K2" s="283"/>
      <c r="L2" s="283"/>
      <c r="M2" s="283"/>
      <c r="N2" s="283"/>
      <c r="O2" s="283"/>
      <c r="P2" s="283"/>
      <c r="Q2" s="283"/>
      <c r="R2" s="283"/>
      <c r="S2" s="283"/>
      <c r="T2" s="283"/>
      <c r="U2" s="283"/>
      <c r="V2" s="283"/>
      <c r="W2" s="283"/>
      <c r="X2" s="283"/>
      <c r="Y2" s="283"/>
      <c r="Z2" s="283"/>
      <c r="AA2" s="283"/>
      <c r="AB2" s="283"/>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c r="BT2" s="284"/>
      <c r="BU2" s="284"/>
      <c r="BV2" s="284"/>
      <c r="BW2" s="284"/>
      <c r="BX2" s="284"/>
      <c r="BY2" s="284"/>
      <c r="BZ2" s="284"/>
      <c r="CA2" s="284"/>
      <c r="CB2" s="284"/>
      <c r="CC2" s="284"/>
      <c r="CD2" s="284"/>
      <c r="CE2" s="284"/>
    </row>
    <row r="3" spans="1:83" s="269" customFormat="1" ht="17.25" customHeight="1">
      <c r="A3" s="265" t="s">
        <v>73</v>
      </c>
      <c r="B3" s="266"/>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c r="BV3" s="268"/>
      <c r="BW3" s="268"/>
      <c r="BX3" s="268"/>
      <c r="BY3" s="268"/>
      <c r="BZ3" s="268"/>
      <c r="CA3" s="268"/>
      <c r="CB3" s="268"/>
      <c r="CC3" s="268"/>
      <c r="CD3" s="268"/>
      <c r="CE3" s="268"/>
    </row>
    <row r="4" spans="1:83" s="6" customFormat="1" ht="6.75" customHeight="1">
      <c r="A4" s="11"/>
      <c r="B4" s="286"/>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row>
    <row r="5" spans="1:83" s="264" customFormat="1" ht="14.25" customHeight="1">
      <c r="A5" s="356" t="s">
        <v>6</v>
      </c>
      <c r="B5" s="357"/>
      <c r="C5" s="21"/>
      <c r="D5" s="335"/>
      <c r="E5" s="420" t="s">
        <v>27</v>
      </c>
      <c r="F5" s="420"/>
      <c r="G5" s="419" t="str">
        <f>'bereinigter Angebotspreis'!A10</f>
        <v>B</v>
      </c>
      <c r="H5" s="420"/>
      <c r="I5" s="419" t="str">
        <f>'bereinigter Angebotspreis'!A11</f>
        <v>C</v>
      </c>
      <c r="J5" s="420"/>
      <c r="K5" s="419" t="str">
        <f>'bereinigter Angebotspreis'!A12</f>
        <v>D</v>
      </c>
      <c r="L5" s="420"/>
      <c r="M5" s="419" t="str">
        <f>'bereinigter Angebotspreis'!A13</f>
        <v>E</v>
      </c>
      <c r="N5" s="420"/>
      <c r="O5" s="419" t="str">
        <f>'bereinigter Angebotspreis'!A14</f>
        <v>F</v>
      </c>
      <c r="P5" s="420"/>
      <c r="Q5" s="419" t="str">
        <f>'bereinigter Angebotspreis'!A15</f>
        <v>G</v>
      </c>
      <c r="R5" s="420"/>
      <c r="S5" s="419" t="str">
        <f>'bereinigter Angebotspreis'!A16</f>
        <v>H</v>
      </c>
      <c r="T5" s="420"/>
      <c r="U5" s="419" t="str">
        <f>'bereinigter Angebotspreis'!A17</f>
        <v>I</v>
      </c>
      <c r="V5" s="420"/>
      <c r="W5" s="419" t="str">
        <f>'bereinigter Angebotspreis'!A18</f>
        <v>J</v>
      </c>
      <c r="X5" s="420"/>
      <c r="Y5" s="419" t="str">
        <f>'bereinigter Angebotspreis'!A19</f>
        <v>K</v>
      </c>
      <c r="Z5" s="420"/>
      <c r="AA5" s="419" t="str">
        <f>'bereinigter Angebotspreis'!A20</f>
        <v>L</v>
      </c>
      <c r="AB5" s="420"/>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c r="BS5" s="263"/>
      <c r="BT5" s="263"/>
      <c r="BU5" s="263"/>
      <c r="BV5" s="263"/>
      <c r="BW5" s="263"/>
      <c r="BX5" s="263"/>
      <c r="BY5" s="263"/>
      <c r="BZ5" s="263"/>
      <c r="CA5" s="263"/>
      <c r="CB5" s="263"/>
      <c r="CC5" s="263"/>
      <c r="CD5" s="263"/>
      <c r="CE5" s="263"/>
    </row>
    <row r="6" spans="1:83" s="236" customFormat="1" ht="6" customHeight="1">
      <c r="A6" s="233"/>
      <c r="B6" s="233"/>
      <c r="C6" s="234"/>
      <c r="D6" s="234"/>
      <c r="E6" s="235"/>
      <c r="F6" s="235"/>
      <c r="G6" s="235"/>
      <c r="H6" s="235"/>
      <c r="I6" s="235"/>
      <c r="J6" s="235"/>
      <c r="K6" s="235"/>
      <c r="L6" s="235"/>
      <c r="M6" s="235"/>
      <c r="N6" s="235"/>
      <c r="O6" s="235"/>
      <c r="P6" s="235"/>
      <c r="Q6" s="235"/>
      <c r="R6" s="235"/>
      <c r="S6" s="235"/>
      <c r="T6" s="235"/>
      <c r="U6" s="235"/>
      <c r="V6" s="235"/>
      <c r="W6" s="235"/>
      <c r="X6" s="235"/>
      <c r="Y6" s="235"/>
      <c r="Z6" s="235"/>
      <c r="AA6" s="235"/>
      <c r="AB6" s="235"/>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c r="CE6" s="234"/>
    </row>
    <row r="7" spans="1:83" s="238" customFormat="1" ht="26.25" customHeight="1">
      <c r="A7" s="361" t="s">
        <v>7</v>
      </c>
      <c r="B7" s="362"/>
      <c r="C7" s="276" t="s">
        <v>70</v>
      </c>
      <c r="D7" s="334" t="s">
        <v>10</v>
      </c>
      <c r="E7" s="333" t="s">
        <v>69</v>
      </c>
      <c r="F7" s="336" t="s">
        <v>1</v>
      </c>
      <c r="G7" s="333" t="str">
        <f>IF(G5="","","Note")</f>
        <v>Note</v>
      </c>
      <c r="H7" s="336" t="str">
        <f>IF(G5="","","Punkte")</f>
        <v>Punkte</v>
      </c>
      <c r="I7" s="333" t="str">
        <f>IF(I5="","","Note")</f>
        <v>Note</v>
      </c>
      <c r="J7" s="336" t="str">
        <f>IF(I5="","","Punkte")</f>
        <v>Punkte</v>
      </c>
      <c r="K7" s="333" t="str">
        <f>IF(K5="","","Note")</f>
        <v>Note</v>
      </c>
      <c r="L7" s="336" t="str">
        <f>IF(K5="","","Punkte")</f>
        <v>Punkte</v>
      </c>
      <c r="M7" s="333" t="str">
        <f>IF(M5="","","Note")</f>
        <v>Note</v>
      </c>
      <c r="N7" s="336" t="str">
        <f>IF(M5="","","Punkte")</f>
        <v>Punkte</v>
      </c>
      <c r="O7" s="333" t="str">
        <f>IF(O5="","","Note")</f>
        <v>Note</v>
      </c>
      <c r="P7" s="336" t="str">
        <f>IF(O5="","","Punkte")</f>
        <v>Punkte</v>
      </c>
      <c r="Q7" s="333" t="str">
        <f>IF(Q5="","","Note")</f>
        <v>Note</v>
      </c>
      <c r="R7" s="336" t="str">
        <f>IF(Q5="","","Punkte")</f>
        <v>Punkte</v>
      </c>
      <c r="S7" s="333" t="str">
        <f>IF(S5="","","Note")</f>
        <v>Note</v>
      </c>
      <c r="T7" s="336" t="str">
        <f>IF(S5="","","Punkte")</f>
        <v>Punkte</v>
      </c>
      <c r="U7" s="333" t="str">
        <f>IF(U5="","","Note")</f>
        <v>Note</v>
      </c>
      <c r="V7" s="336" t="str">
        <f>IF(U5="","","Punkte")</f>
        <v>Punkte</v>
      </c>
      <c r="W7" s="333" t="str">
        <f>IF(W5="","","Note")</f>
        <v>Note</v>
      </c>
      <c r="X7" s="336" t="str">
        <f>IF(W5="","","Punkte")</f>
        <v>Punkte</v>
      </c>
      <c r="Y7" s="333" t="str">
        <f>IF(Y5="","","Note")</f>
        <v>Note</v>
      </c>
      <c r="Z7" s="336" t="str">
        <f>IF(Y5="","","Punkte")</f>
        <v>Punkte</v>
      </c>
      <c r="AA7" s="333" t="str">
        <f>IF(AA5="","","Note")</f>
        <v>Note</v>
      </c>
      <c r="AB7" s="336" t="str">
        <f>IF(AA5="","","Punkte")</f>
        <v>Punkte</v>
      </c>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237"/>
      <c r="CD7" s="237"/>
      <c r="CE7" s="237"/>
    </row>
    <row r="8" spans="1:83" s="240" customFormat="1" ht="12.95" customHeight="1">
      <c r="A8" s="273" t="str">
        <f>Übersicht!A44</f>
        <v>ZK 1</v>
      </c>
      <c r="B8" s="274" t="str">
        <f>Übersicht!B44</f>
        <v>Preis</v>
      </c>
      <c r="C8" s="275"/>
      <c r="D8" s="288">
        <f>Übersicht!D44</f>
        <v>150</v>
      </c>
      <c r="E8" s="421">
        <f>SUM(F9:F9)</f>
        <v>60</v>
      </c>
      <c r="F8" s="422"/>
      <c r="G8" s="421">
        <f>SUM(H9:H9)</f>
        <v>60</v>
      </c>
      <c r="H8" s="422"/>
      <c r="I8" s="421">
        <f>SUM(J9:J9)</f>
        <v>68</v>
      </c>
      <c r="J8" s="422"/>
      <c r="K8" s="421">
        <f>SUM(L9:L9)</f>
        <v>0</v>
      </c>
      <c r="L8" s="422"/>
      <c r="M8" s="421">
        <f>SUM(N9:N9)</f>
        <v>50</v>
      </c>
      <c r="N8" s="422"/>
      <c r="O8" s="421">
        <f>SUM(P9:P9)</f>
        <v>149</v>
      </c>
      <c r="P8" s="422"/>
      <c r="Q8" s="421">
        <f>SUM(R9:R9)</f>
        <v>146</v>
      </c>
      <c r="R8" s="422"/>
      <c r="S8" s="421">
        <f>SUM(T9:T9)</f>
        <v>84</v>
      </c>
      <c r="T8" s="422"/>
      <c r="U8" s="421">
        <f>SUM(V9:V9)</f>
        <v>96</v>
      </c>
      <c r="V8" s="422"/>
      <c r="W8" s="421">
        <f>SUM(X9:X9)</f>
        <v>99</v>
      </c>
      <c r="X8" s="422"/>
      <c r="Y8" s="421">
        <f>SUM(Z9:Z9)</f>
        <v>150</v>
      </c>
      <c r="Z8" s="422"/>
      <c r="AA8" s="421">
        <f>SUM(AB9:AB9)</f>
        <v>0</v>
      </c>
      <c r="AB8" s="422"/>
      <c r="AC8" s="239"/>
      <c r="AD8" s="239"/>
      <c r="AE8" s="239"/>
      <c r="AF8" s="239"/>
      <c r="AG8" s="239"/>
      <c r="AH8" s="239"/>
      <c r="AI8" s="239"/>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239"/>
      <c r="BQ8" s="235"/>
      <c r="BR8" s="235"/>
      <c r="BS8" s="235"/>
      <c r="BT8" s="235"/>
      <c r="BU8" s="235"/>
      <c r="BV8" s="235"/>
      <c r="BW8" s="235"/>
      <c r="BX8" s="235"/>
      <c r="BY8" s="235"/>
      <c r="BZ8" s="235"/>
      <c r="CA8" s="235"/>
      <c r="CB8" s="235"/>
      <c r="CC8" s="235"/>
      <c r="CD8" s="235"/>
      <c r="CE8" s="235"/>
    </row>
    <row r="9" spans="1:83" s="240" customFormat="1" ht="12.95" customHeight="1">
      <c r="A9" s="289"/>
      <c r="B9" s="290" t="str">
        <f>Übersicht!B45</f>
        <v>bereinigter Angebotspreis</v>
      </c>
      <c r="C9" s="278">
        <f>Übersicht!C45</f>
        <v>30</v>
      </c>
      <c r="D9" s="291">
        <f>Übersicht!D45</f>
        <v>150</v>
      </c>
      <c r="E9" s="292">
        <f>'bereinigter Angebotspreis'!$F$9</f>
        <v>2.0099999999999998</v>
      </c>
      <c r="F9" s="293">
        <f>'bereinigter Angebotspreis'!G9</f>
        <v>60</v>
      </c>
      <c r="G9" s="292">
        <f>'bereinigter Angebotspreis'!$F$10</f>
        <v>2.0099999999999998</v>
      </c>
      <c r="H9" s="293">
        <f>'bereinigter Angebotspreis'!G10</f>
        <v>60</v>
      </c>
      <c r="I9" s="292">
        <f>'bereinigter Angebotspreis'!$F$11</f>
        <v>2.27</v>
      </c>
      <c r="J9" s="293">
        <f>'bereinigter Angebotspreis'!G11</f>
        <v>68</v>
      </c>
      <c r="K9" s="292">
        <f>'bereinigter Angebotspreis'!$F$12</f>
        <v>0</v>
      </c>
      <c r="L9" s="293">
        <f>'bereinigter Angebotspreis'!G12</f>
        <v>0</v>
      </c>
      <c r="M9" s="292">
        <f>'bereinigter Angebotspreis'!$F$13</f>
        <v>1.65</v>
      </c>
      <c r="N9" s="293">
        <f>'bereinigter Angebotspreis'!G13</f>
        <v>50</v>
      </c>
      <c r="O9" s="292">
        <f>'bereinigter Angebotspreis'!$F$14</f>
        <v>4.95</v>
      </c>
      <c r="P9" s="293">
        <f>'bereinigter Angebotspreis'!G14</f>
        <v>149</v>
      </c>
      <c r="Q9" s="292">
        <f>'bereinigter Angebotspreis'!$F$15</f>
        <v>4.8499999999999996</v>
      </c>
      <c r="R9" s="293">
        <f>'bereinigter Angebotspreis'!G15</f>
        <v>146</v>
      </c>
      <c r="S9" s="292">
        <f>'bereinigter Angebotspreis'!$F$16</f>
        <v>2.79</v>
      </c>
      <c r="T9" s="293">
        <f>'bereinigter Angebotspreis'!G16</f>
        <v>84</v>
      </c>
      <c r="U9" s="292">
        <f>'bereinigter Angebotspreis'!$F$17</f>
        <v>3.2</v>
      </c>
      <c r="V9" s="293">
        <f>'bereinigter Angebotspreis'!G17</f>
        <v>96</v>
      </c>
      <c r="W9" s="292">
        <f>'bereinigter Angebotspreis'!$F$18</f>
        <v>3.3</v>
      </c>
      <c r="X9" s="293">
        <f>'bereinigter Angebotspreis'!G18</f>
        <v>99</v>
      </c>
      <c r="Y9" s="292">
        <f>'bereinigter Angebotspreis'!$F$19</f>
        <v>5</v>
      </c>
      <c r="Z9" s="293">
        <f>'bereinigter Angebotspreis'!G19</f>
        <v>150</v>
      </c>
      <c r="AA9" s="292">
        <f>'bereinigter Angebotspreis'!$F$20</f>
        <v>0</v>
      </c>
      <c r="AB9" s="293">
        <f>'bereinigter Angebotspreis'!G20</f>
        <v>0</v>
      </c>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5"/>
      <c r="BR9" s="235"/>
      <c r="BS9" s="235"/>
      <c r="BT9" s="235"/>
      <c r="BU9" s="235"/>
      <c r="BV9" s="235"/>
      <c r="BW9" s="235"/>
      <c r="BX9" s="235"/>
      <c r="BY9" s="235"/>
      <c r="BZ9" s="235"/>
      <c r="CA9" s="235"/>
      <c r="CB9" s="235"/>
      <c r="CC9" s="235"/>
      <c r="CD9" s="235"/>
      <c r="CE9" s="235"/>
    </row>
    <row r="10" spans="1:83" s="241" customFormat="1" ht="12.95" customHeight="1">
      <c r="A10" s="294" t="str">
        <f>Übersicht!A17</f>
        <v>ZK 2</v>
      </c>
      <c r="B10" s="295" t="str">
        <f>Übersicht!B17</f>
        <v>Schlüsselpersonal</v>
      </c>
      <c r="C10" s="296">
        <f>Übersicht!C17</f>
        <v>30</v>
      </c>
      <c r="D10" s="297">
        <f>Übersicht!D17</f>
        <v>150</v>
      </c>
      <c r="E10" s="423">
        <f>SUM(F11:F15)</f>
        <v>0</v>
      </c>
      <c r="F10" s="424"/>
      <c r="G10" s="423">
        <f>SUM(H11:H15)</f>
        <v>0</v>
      </c>
      <c r="H10" s="424"/>
      <c r="I10" s="423">
        <f>SUM(J11:J15)</f>
        <v>0</v>
      </c>
      <c r="J10" s="424"/>
      <c r="K10" s="423">
        <f>SUM(L11:L15)</f>
        <v>0</v>
      </c>
      <c r="L10" s="424"/>
      <c r="M10" s="423">
        <f>SUM(N11:N15)</f>
        <v>0</v>
      </c>
      <c r="N10" s="424"/>
      <c r="O10" s="423">
        <f>SUM(P11:P15)</f>
        <v>0</v>
      </c>
      <c r="P10" s="424"/>
      <c r="Q10" s="423">
        <f>SUM(R11:R15)</f>
        <v>0</v>
      </c>
      <c r="R10" s="424"/>
      <c r="S10" s="423">
        <f>SUM(T11:T15)</f>
        <v>0</v>
      </c>
      <c r="T10" s="424"/>
      <c r="U10" s="423">
        <f>SUM(V11:V15)</f>
        <v>0</v>
      </c>
      <c r="V10" s="424"/>
      <c r="W10" s="423">
        <f>SUM(X11:X15)</f>
        <v>0</v>
      </c>
      <c r="X10" s="424"/>
      <c r="Y10" s="423">
        <f>SUM(Z11:Z15)</f>
        <v>0</v>
      </c>
      <c r="Z10" s="424"/>
      <c r="AA10" s="423">
        <f>SUM(AB11:AB15)</f>
        <v>0</v>
      </c>
      <c r="AB10" s="424"/>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39"/>
      <c r="BO10" s="239"/>
      <c r="BP10" s="239"/>
      <c r="BQ10" s="239"/>
      <c r="BR10" s="239"/>
      <c r="BS10" s="239"/>
      <c r="BT10" s="239"/>
      <c r="BU10" s="239"/>
      <c r="BV10" s="239"/>
      <c r="BW10" s="239"/>
      <c r="BX10" s="239"/>
      <c r="BY10" s="239"/>
      <c r="BZ10" s="239"/>
      <c r="CA10" s="239"/>
      <c r="CB10" s="239"/>
      <c r="CC10" s="239"/>
      <c r="CD10" s="239"/>
      <c r="CE10" s="239"/>
    </row>
    <row r="11" spans="1:83" s="235" customFormat="1" ht="12.95" customHeight="1">
      <c r="A11" s="298">
        <f>Übersicht!A18</f>
        <v>2.1</v>
      </c>
      <c r="B11" s="299" t="str">
        <f>Übersicht!B18</f>
        <v>Projektleiter</v>
      </c>
      <c r="C11" s="300">
        <f>Übersicht!C18</f>
        <v>20</v>
      </c>
      <c r="D11" s="301">
        <f>Übersicht!D18</f>
        <v>100</v>
      </c>
      <c r="E11" s="302">
        <f>'Anbieter A'!$E23</f>
        <v>0</v>
      </c>
      <c r="F11" s="303">
        <f>SUM($C11*E11)</f>
        <v>0</v>
      </c>
      <c r="G11" s="302">
        <f>'Anbieter B'!$E23</f>
        <v>0</v>
      </c>
      <c r="H11" s="303">
        <f>SUM($C11*G11)</f>
        <v>0</v>
      </c>
      <c r="I11" s="302">
        <f>'Anbieter C'!$E23</f>
        <v>0</v>
      </c>
      <c r="J11" s="303">
        <f>SUM($C11*I11)</f>
        <v>0</v>
      </c>
      <c r="K11" s="302">
        <f>'Anbieter D'!$E23</f>
        <v>0</v>
      </c>
      <c r="L11" s="303">
        <f>SUM($C11*K11)</f>
        <v>0</v>
      </c>
      <c r="M11" s="302">
        <f>'Anbieter E'!$E23</f>
        <v>0</v>
      </c>
      <c r="N11" s="303">
        <f>SUM($C11*M11)</f>
        <v>0</v>
      </c>
      <c r="O11" s="302">
        <f>'Anbieter F'!$E23</f>
        <v>0</v>
      </c>
      <c r="P11" s="303">
        <f>SUM($C11*O11)</f>
        <v>0</v>
      </c>
      <c r="Q11" s="302">
        <f>'Anbieter G'!$E23</f>
        <v>0</v>
      </c>
      <c r="R11" s="303">
        <f>SUM($C11*Q11)</f>
        <v>0</v>
      </c>
      <c r="S11" s="302">
        <f>'Anbieter H'!$E23</f>
        <v>0</v>
      </c>
      <c r="T11" s="303">
        <f>SUM($C11*S11)</f>
        <v>0</v>
      </c>
      <c r="U11" s="302">
        <f>'Anbieter I'!$E23</f>
        <v>0</v>
      </c>
      <c r="V11" s="303">
        <f>SUM($C11*U11)</f>
        <v>0</v>
      </c>
      <c r="W11" s="302">
        <f>'Anbieter J'!$E23</f>
        <v>0</v>
      </c>
      <c r="X11" s="303">
        <f>SUM($C11*W11)</f>
        <v>0</v>
      </c>
      <c r="Y11" s="302">
        <f>'Anbieter K'!$E23</f>
        <v>0</v>
      </c>
      <c r="Z11" s="303">
        <f>SUM($C11*Y11)</f>
        <v>0</v>
      </c>
      <c r="AA11" s="302">
        <f>'Anbieter L'!$E23</f>
        <v>0</v>
      </c>
      <c r="AB11" s="303">
        <f>SUM($C11*AA11)</f>
        <v>0</v>
      </c>
    </row>
    <row r="12" spans="1:83" s="235" customFormat="1" ht="12.95" customHeight="1">
      <c r="A12" s="298">
        <f>Übersicht!A19</f>
        <v>2.2000000000000002</v>
      </c>
      <c r="B12" s="299" t="str">
        <f>Übersicht!B19</f>
        <v>Projektleiter Stv.</v>
      </c>
      <c r="C12" s="300">
        <f>Übersicht!C19</f>
        <v>10</v>
      </c>
      <c r="D12" s="301">
        <f>Übersicht!D19</f>
        <v>50</v>
      </c>
      <c r="E12" s="302">
        <f>'Anbieter A'!$E24</f>
        <v>0</v>
      </c>
      <c r="F12" s="303">
        <f>SUM($C12*E12)</f>
        <v>0</v>
      </c>
      <c r="G12" s="302">
        <f>'Anbieter B'!$E24</f>
        <v>0</v>
      </c>
      <c r="H12" s="303">
        <f>SUM($C12*G12)</f>
        <v>0</v>
      </c>
      <c r="I12" s="302">
        <f>'Anbieter C'!$E24</f>
        <v>0</v>
      </c>
      <c r="J12" s="303">
        <f>SUM($C12*I12)</f>
        <v>0</v>
      </c>
      <c r="K12" s="302">
        <f>'Anbieter D'!$E24</f>
        <v>0</v>
      </c>
      <c r="L12" s="303">
        <f>SUM($C12*K12)</f>
        <v>0</v>
      </c>
      <c r="M12" s="302">
        <f>'Anbieter E'!$E24</f>
        <v>0</v>
      </c>
      <c r="N12" s="303">
        <f>SUM($C12*M12)</f>
        <v>0</v>
      </c>
      <c r="O12" s="302">
        <f>'Anbieter F'!$E24</f>
        <v>0</v>
      </c>
      <c r="P12" s="303">
        <f>SUM($C12*O12)</f>
        <v>0</v>
      </c>
      <c r="Q12" s="302">
        <f>'Anbieter G'!$E24</f>
        <v>0</v>
      </c>
      <c r="R12" s="303">
        <f>SUM($C12*Q12)</f>
        <v>0</v>
      </c>
      <c r="S12" s="302">
        <f>'Anbieter H'!$E24</f>
        <v>0</v>
      </c>
      <c r="T12" s="303">
        <f>SUM($C12*S12)</f>
        <v>0</v>
      </c>
      <c r="U12" s="302">
        <f>'Anbieter I'!$E24</f>
        <v>0</v>
      </c>
      <c r="V12" s="303">
        <f>SUM($C12*U12)</f>
        <v>0</v>
      </c>
      <c r="W12" s="302">
        <f>'Anbieter J'!$E24</f>
        <v>0</v>
      </c>
      <c r="X12" s="303">
        <f>SUM($C12*W12)</f>
        <v>0</v>
      </c>
      <c r="Y12" s="302">
        <f>'Anbieter K'!$E24</f>
        <v>0</v>
      </c>
      <c r="Z12" s="303">
        <f>SUM($C12*Y12)</f>
        <v>0</v>
      </c>
      <c r="AA12" s="302">
        <f>'Anbieter L'!$E24</f>
        <v>0</v>
      </c>
      <c r="AB12" s="303">
        <f>SUM($C12*AA12)</f>
        <v>0</v>
      </c>
    </row>
    <row r="13" spans="1:83" s="235" customFormat="1" ht="12.95" customHeight="1">
      <c r="A13" s="298">
        <f>Übersicht!A20</f>
        <v>2.2999999999999998</v>
      </c>
      <c r="B13" s="299" t="str">
        <f>Übersicht!B20</f>
        <v>xxx</v>
      </c>
      <c r="C13" s="300">
        <f>Übersicht!C20</f>
        <v>0</v>
      </c>
      <c r="D13" s="301">
        <f>Übersicht!D20</f>
        <v>0</v>
      </c>
      <c r="E13" s="302">
        <f>'Anbieter A'!$E25</f>
        <v>0</v>
      </c>
      <c r="F13" s="303">
        <f>SUM($C13*E13)</f>
        <v>0</v>
      </c>
      <c r="G13" s="302">
        <f>'Anbieter B'!$E25</f>
        <v>0</v>
      </c>
      <c r="H13" s="303">
        <f>SUM($C13*G13)</f>
        <v>0</v>
      </c>
      <c r="I13" s="302">
        <f>'Anbieter C'!$E25</f>
        <v>0</v>
      </c>
      <c r="J13" s="303">
        <f>SUM($C13*I13)</f>
        <v>0</v>
      </c>
      <c r="K13" s="302">
        <f>'Anbieter D'!$E25</f>
        <v>0</v>
      </c>
      <c r="L13" s="303">
        <f>SUM($C13*K13)</f>
        <v>0</v>
      </c>
      <c r="M13" s="302">
        <f>'Anbieter E'!$E25</f>
        <v>0</v>
      </c>
      <c r="N13" s="303">
        <f>SUM($C13*M13)</f>
        <v>0</v>
      </c>
      <c r="O13" s="302">
        <f>'Anbieter F'!$E25</f>
        <v>0</v>
      </c>
      <c r="P13" s="303">
        <f>SUM($C13*O13)</f>
        <v>0</v>
      </c>
      <c r="Q13" s="302">
        <f>'Anbieter G'!$E25</f>
        <v>0</v>
      </c>
      <c r="R13" s="303">
        <f>SUM($C13*Q13)</f>
        <v>0</v>
      </c>
      <c r="S13" s="302">
        <f>'Anbieter H'!$E25</f>
        <v>0</v>
      </c>
      <c r="T13" s="303">
        <f>SUM($C13*S13)</f>
        <v>0</v>
      </c>
      <c r="U13" s="302">
        <f>'Anbieter I'!$E25</f>
        <v>0</v>
      </c>
      <c r="V13" s="303">
        <f>SUM($C13*U13)</f>
        <v>0</v>
      </c>
      <c r="W13" s="302">
        <f>'Anbieter J'!$E25</f>
        <v>0</v>
      </c>
      <c r="X13" s="303">
        <f>SUM($C13*W13)</f>
        <v>0</v>
      </c>
      <c r="Y13" s="302">
        <f>'Anbieter K'!$E25</f>
        <v>0</v>
      </c>
      <c r="Z13" s="303">
        <f>SUM($C13*Y13)</f>
        <v>0</v>
      </c>
      <c r="AA13" s="302">
        <f>'Anbieter L'!$E25</f>
        <v>0</v>
      </c>
      <c r="AB13" s="303">
        <f>SUM($C13*AA13)</f>
        <v>0</v>
      </c>
    </row>
    <row r="14" spans="1:83" s="235" customFormat="1" ht="12.95" customHeight="1">
      <c r="A14" s="298">
        <f>Übersicht!A21</f>
        <v>2.4</v>
      </c>
      <c r="B14" s="299" t="str">
        <f>Übersicht!B21</f>
        <v>xxx</v>
      </c>
      <c r="C14" s="300">
        <f>Übersicht!C21</f>
        <v>0</v>
      </c>
      <c r="D14" s="301">
        <f>Übersicht!D21</f>
        <v>0</v>
      </c>
      <c r="E14" s="302">
        <f>'Anbieter A'!$E26</f>
        <v>0</v>
      </c>
      <c r="F14" s="303">
        <f>SUM($C14*E14)</f>
        <v>0</v>
      </c>
      <c r="G14" s="302">
        <f>'Anbieter B'!$E26</f>
        <v>0</v>
      </c>
      <c r="H14" s="303">
        <f>SUM($C14*G14)</f>
        <v>0</v>
      </c>
      <c r="I14" s="302">
        <f>'Anbieter C'!$E26</f>
        <v>0</v>
      </c>
      <c r="J14" s="303">
        <f>SUM($C14*I14)</f>
        <v>0</v>
      </c>
      <c r="K14" s="302">
        <f>'Anbieter D'!$E26</f>
        <v>0</v>
      </c>
      <c r="L14" s="303">
        <f>SUM($C14*K14)</f>
        <v>0</v>
      </c>
      <c r="M14" s="302">
        <f>'Anbieter E'!$E26</f>
        <v>0</v>
      </c>
      <c r="N14" s="303">
        <f>SUM($C14*M14)</f>
        <v>0</v>
      </c>
      <c r="O14" s="302">
        <f>'Anbieter F'!$E26</f>
        <v>0</v>
      </c>
      <c r="P14" s="303">
        <f>SUM($C14*O14)</f>
        <v>0</v>
      </c>
      <c r="Q14" s="302">
        <f>'Anbieter G'!$E26</f>
        <v>0</v>
      </c>
      <c r="R14" s="303">
        <f>SUM($C14*Q14)</f>
        <v>0</v>
      </c>
      <c r="S14" s="302">
        <f>'Anbieter H'!$E26</f>
        <v>0</v>
      </c>
      <c r="T14" s="303">
        <f>SUM($C14*S14)</f>
        <v>0</v>
      </c>
      <c r="U14" s="302">
        <f>'Anbieter I'!$E26</f>
        <v>0</v>
      </c>
      <c r="V14" s="303">
        <f>SUM($C14*U14)</f>
        <v>0</v>
      </c>
      <c r="W14" s="302">
        <f>'Anbieter J'!$E26</f>
        <v>0</v>
      </c>
      <c r="X14" s="303">
        <f>SUM($C14*W14)</f>
        <v>0</v>
      </c>
      <c r="Y14" s="302">
        <f>'Anbieter K'!$E26</f>
        <v>0</v>
      </c>
      <c r="Z14" s="303">
        <f>SUM($C14*Y14)</f>
        <v>0</v>
      </c>
      <c r="AA14" s="302">
        <f>'Anbieter L'!$E26</f>
        <v>0</v>
      </c>
      <c r="AB14" s="303">
        <f>SUM($C14*AA14)</f>
        <v>0</v>
      </c>
    </row>
    <row r="15" spans="1:83" s="235" customFormat="1" ht="12.95" customHeight="1">
      <c r="A15" s="298">
        <f>Übersicht!A22</f>
        <v>2.5</v>
      </c>
      <c r="B15" s="299" t="str">
        <f>Übersicht!B22</f>
        <v>xxx</v>
      </c>
      <c r="C15" s="300">
        <f>Übersicht!C22</f>
        <v>0</v>
      </c>
      <c r="D15" s="301">
        <f>Übersicht!D22</f>
        <v>0</v>
      </c>
      <c r="E15" s="302">
        <f>'Anbieter A'!$E27</f>
        <v>0</v>
      </c>
      <c r="F15" s="303">
        <f>SUM($C15*E15)</f>
        <v>0</v>
      </c>
      <c r="G15" s="302">
        <f>'Anbieter B'!$E27</f>
        <v>0</v>
      </c>
      <c r="H15" s="303">
        <f>SUM($C15*G15)</f>
        <v>0</v>
      </c>
      <c r="I15" s="302">
        <f>'Anbieter C'!$E27</f>
        <v>0</v>
      </c>
      <c r="J15" s="303">
        <f>SUM($C15*I15)</f>
        <v>0</v>
      </c>
      <c r="K15" s="302">
        <f>'Anbieter D'!$E27</f>
        <v>0</v>
      </c>
      <c r="L15" s="303">
        <f>SUM($C15*K15)</f>
        <v>0</v>
      </c>
      <c r="M15" s="302">
        <f>'Anbieter E'!$E27</f>
        <v>0</v>
      </c>
      <c r="N15" s="303">
        <f>SUM($C15*M15)</f>
        <v>0</v>
      </c>
      <c r="O15" s="302">
        <f>'Anbieter F'!$E27</f>
        <v>0</v>
      </c>
      <c r="P15" s="303">
        <f>SUM($C15*O15)</f>
        <v>0</v>
      </c>
      <c r="Q15" s="302">
        <f>'Anbieter G'!$E27</f>
        <v>0</v>
      </c>
      <c r="R15" s="303">
        <f>SUM($C15*Q15)</f>
        <v>0</v>
      </c>
      <c r="S15" s="302">
        <f>'Anbieter H'!$E27</f>
        <v>0</v>
      </c>
      <c r="T15" s="303">
        <f>SUM($C15*S15)</f>
        <v>0</v>
      </c>
      <c r="U15" s="302">
        <f>'Anbieter I'!$E27</f>
        <v>0</v>
      </c>
      <c r="V15" s="303">
        <f>SUM($C15*U15)</f>
        <v>0</v>
      </c>
      <c r="W15" s="302">
        <f>'Anbieter J'!$E27</f>
        <v>0</v>
      </c>
      <c r="X15" s="303">
        <f>SUM($C15*W15)</f>
        <v>0</v>
      </c>
      <c r="Y15" s="302">
        <f>'Anbieter K'!$E27</f>
        <v>0</v>
      </c>
      <c r="Z15" s="303">
        <f>SUM($C15*Y15)</f>
        <v>0</v>
      </c>
      <c r="AA15" s="302">
        <f>'Anbieter L'!$E27</f>
        <v>0</v>
      </c>
      <c r="AB15" s="303">
        <f>SUM($C15*AA15)</f>
        <v>0</v>
      </c>
    </row>
    <row r="16" spans="1:83" s="241" customFormat="1" ht="12.95" customHeight="1">
      <c r="A16" s="304" t="str">
        <f>Übersicht!A23</f>
        <v>ZK 3</v>
      </c>
      <c r="B16" s="305" t="str">
        <f>Übersicht!B23</f>
        <v>Aufgabenanalyse, Vorgehensvorschlag</v>
      </c>
      <c r="C16" s="306">
        <f>Übersicht!C23</f>
        <v>30</v>
      </c>
      <c r="D16" s="306">
        <f>Übersicht!D23</f>
        <v>150</v>
      </c>
      <c r="E16" s="428">
        <f>SUM(F17:F22)</f>
        <v>0</v>
      </c>
      <c r="F16" s="429"/>
      <c r="G16" s="428">
        <f>SUM(H17:H22)</f>
        <v>0</v>
      </c>
      <c r="H16" s="429"/>
      <c r="I16" s="428">
        <f>SUM(J17:J22)</f>
        <v>0</v>
      </c>
      <c r="J16" s="429"/>
      <c r="K16" s="428">
        <f>SUM(L17:L22)</f>
        <v>0</v>
      </c>
      <c r="L16" s="429"/>
      <c r="M16" s="428">
        <f>SUM(N17:N22)</f>
        <v>0</v>
      </c>
      <c r="N16" s="429"/>
      <c r="O16" s="428">
        <f>SUM(P17:P22)</f>
        <v>0</v>
      </c>
      <c r="P16" s="429"/>
      <c r="Q16" s="428">
        <f>SUM(R17:R22)</f>
        <v>0</v>
      </c>
      <c r="R16" s="429"/>
      <c r="S16" s="428">
        <f>SUM(T17:T22)</f>
        <v>0</v>
      </c>
      <c r="T16" s="429"/>
      <c r="U16" s="428">
        <f>SUM(V17:V22)</f>
        <v>0</v>
      </c>
      <c r="V16" s="429"/>
      <c r="W16" s="428">
        <f>SUM(X17:X22)</f>
        <v>0</v>
      </c>
      <c r="X16" s="429"/>
      <c r="Y16" s="428">
        <f>SUM(Z17:Z22)</f>
        <v>0</v>
      </c>
      <c r="Z16" s="429"/>
      <c r="AA16" s="428">
        <f>SUM(AB17:AB22)</f>
        <v>0</v>
      </c>
      <c r="AB16" s="429"/>
      <c r="AC16" s="239"/>
      <c r="AD16" s="239"/>
      <c r="AE16" s="239"/>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CA16" s="239"/>
      <c r="CB16" s="239"/>
      <c r="CC16" s="239"/>
      <c r="CD16" s="239"/>
      <c r="CE16" s="239"/>
    </row>
    <row r="17" spans="1:83" s="240" customFormat="1" ht="12.95" customHeight="1">
      <c r="A17" s="307">
        <f>Übersicht!A24</f>
        <v>3.1</v>
      </c>
      <c r="B17" s="308" t="str">
        <f>Übersicht!B24</f>
        <v>Aufgabenanalyse</v>
      </c>
      <c r="C17" s="309">
        <f>Übersicht!C24</f>
        <v>20</v>
      </c>
      <c r="D17" s="309">
        <f>Übersicht!D24</f>
        <v>100</v>
      </c>
      <c r="E17" s="310">
        <f>'Anbieter A'!$E29</f>
        <v>0</v>
      </c>
      <c r="F17" s="311">
        <f t="shared" ref="F17:F22" si="0">SUM($C17*E17)</f>
        <v>0</v>
      </c>
      <c r="G17" s="310">
        <f>'Anbieter B'!$E29</f>
        <v>0</v>
      </c>
      <c r="H17" s="311">
        <f t="shared" ref="H17:H22" si="1">SUM($C17*G17)</f>
        <v>0</v>
      </c>
      <c r="I17" s="310">
        <f>'Anbieter C'!$E29</f>
        <v>0</v>
      </c>
      <c r="J17" s="311">
        <f t="shared" ref="J17:J22" si="2">SUM($C17*I17)</f>
        <v>0</v>
      </c>
      <c r="K17" s="310">
        <f>'Anbieter D'!$E29</f>
        <v>0</v>
      </c>
      <c r="L17" s="311">
        <f t="shared" ref="L17:L22" si="3">SUM($C17*K17)</f>
        <v>0</v>
      </c>
      <c r="M17" s="310">
        <f>'Anbieter E'!$E29</f>
        <v>0</v>
      </c>
      <c r="N17" s="311">
        <f t="shared" ref="N17:N22" si="4">SUM($C17*M17)</f>
        <v>0</v>
      </c>
      <c r="O17" s="310">
        <f>'Anbieter F'!$E29</f>
        <v>0</v>
      </c>
      <c r="P17" s="311">
        <f t="shared" ref="P17:P22" si="5">SUM($C17*O17)</f>
        <v>0</v>
      </c>
      <c r="Q17" s="310">
        <f>'Anbieter G'!$E29</f>
        <v>0</v>
      </c>
      <c r="R17" s="311">
        <f t="shared" ref="R17:R22" si="6">SUM($C17*Q17)</f>
        <v>0</v>
      </c>
      <c r="S17" s="310">
        <f>'Anbieter H'!$E29</f>
        <v>0</v>
      </c>
      <c r="T17" s="311">
        <f t="shared" ref="T17:T22" si="7">SUM($C17*S17)</f>
        <v>0</v>
      </c>
      <c r="U17" s="310">
        <f>'Anbieter I'!$E29</f>
        <v>0</v>
      </c>
      <c r="V17" s="311">
        <f t="shared" ref="V17:V22" si="8">SUM($C17*U17)</f>
        <v>0</v>
      </c>
      <c r="W17" s="310">
        <f>'Anbieter J'!$E29</f>
        <v>0</v>
      </c>
      <c r="X17" s="311">
        <f t="shared" ref="X17:X22" si="9">SUM($C17*W17)</f>
        <v>0</v>
      </c>
      <c r="Y17" s="310">
        <f>'Anbieter K'!$E29</f>
        <v>0</v>
      </c>
      <c r="Z17" s="311">
        <f t="shared" ref="Z17:Z22" si="10">SUM($C17*Y17)</f>
        <v>0</v>
      </c>
      <c r="AA17" s="310">
        <f>'Anbieter L'!$E29</f>
        <v>0</v>
      </c>
      <c r="AB17" s="311">
        <f t="shared" ref="AB17:AB22" si="11">SUM($C17*AA17)</f>
        <v>0</v>
      </c>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row>
    <row r="18" spans="1:83" s="240" customFormat="1" ht="12.95" customHeight="1">
      <c r="A18" s="307">
        <f>Übersicht!A25</f>
        <v>3.2</v>
      </c>
      <c r="B18" s="308" t="str">
        <f>Übersicht!B25</f>
        <v>Vorgehensvorschlag</v>
      </c>
      <c r="C18" s="309">
        <f>Übersicht!C25</f>
        <v>10</v>
      </c>
      <c r="D18" s="309">
        <f>Übersicht!D25</f>
        <v>50</v>
      </c>
      <c r="E18" s="310">
        <f>'Anbieter A'!$E30</f>
        <v>0</v>
      </c>
      <c r="F18" s="311">
        <f t="shared" si="0"/>
        <v>0</v>
      </c>
      <c r="G18" s="310">
        <f>'Anbieter B'!$E30</f>
        <v>0</v>
      </c>
      <c r="H18" s="311">
        <f t="shared" si="1"/>
        <v>0</v>
      </c>
      <c r="I18" s="310">
        <f>'Anbieter C'!$E30</f>
        <v>0</v>
      </c>
      <c r="J18" s="311">
        <f t="shared" si="2"/>
        <v>0</v>
      </c>
      <c r="K18" s="310">
        <f>'Anbieter D'!$E30</f>
        <v>0</v>
      </c>
      <c r="L18" s="311">
        <f t="shared" si="3"/>
        <v>0</v>
      </c>
      <c r="M18" s="310">
        <f>'Anbieter E'!$E30</f>
        <v>0</v>
      </c>
      <c r="N18" s="311">
        <f t="shared" si="4"/>
        <v>0</v>
      </c>
      <c r="O18" s="310">
        <f>'Anbieter F'!$E30</f>
        <v>0</v>
      </c>
      <c r="P18" s="311">
        <f t="shared" si="5"/>
        <v>0</v>
      </c>
      <c r="Q18" s="310">
        <f>'Anbieter G'!$E30</f>
        <v>0</v>
      </c>
      <c r="R18" s="311">
        <f t="shared" si="6"/>
        <v>0</v>
      </c>
      <c r="S18" s="310">
        <f>'Anbieter H'!$E30</f>
        <v>0</v>
      </c>
      <c r="T18" s="311">
        <f t="shared" si="7"/>
        <v>0</v>
      </c>
      <c r="U18" s="310">
        <f>'Anbieter I'!$E30</f>
        <v>0</v>
      </c>
      <c r="V18" s="311">
        <f t="shared" si="8"/>
        <v>0</v>
      </c>
      <c r="W18" s="310">
        <f>'Anbieter J'!$E30</f>
        <v>0</v>
      </c>
      <c r="X18" s="311">
        <f t="shared" si="9"/>
        <v>0</v>
      </c>
      <c r="Y18" s="310">
        <f>'Anbieter K'!$E30</f>
        <v>0</v>
      </c>
      <c r="Z18" s="311">
        <f t="shared" si="10"/>
        <v>0</v>
      </c>
      <c r="AA18" s="310">
        <f>'Anbieter L'!$E30</f>
        <v>0</v>
      </c>
      <c r="AB18" s="311">
        <f t="shared" si="11"/>
        <v>0</v>
      </c>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row>
    <row r="19" spans="1:83" s="240" customFormat="1" ht="12.95" customHeight="1">
      <c r="A19" s="307">
        <f>Übersicht!A26</f>
        <v>3.3</v>
      </c>
      <c r="B19" s="308" t="str">
        <f>Übersicht!B26</f>
        <v>Plausibilität der Stundenverteilung</v>
      </c>
      <c r="C19" s="309">
        <f>Übersicht!C26</f>
        <v>0</v>
      </c>
      <c r="D19" s="309">
        <f>Übersicht!D26</f>
        <v>0</v>
      </c>
      <c r="E19" s="310">
        <f>'Anbieter A'!$E31</f>
        <v>0</v>
      </c>
      <c r="F19" s="311">
        <f t="shared" si="0"/>
        <v>0</v>
      </c>
      <c r="G19" s="310">
        <f>'Anbieter B'!$E31</f>
        <v>0</v>
      </c>
      <c r="H19" s="311">
        <f t="shared" si="1"/>
        <v>0</v>
      </c>
      <c r="I19" s="310">
        <f>'Anbieter C'!$E31</f>
        <v>0</v>
      </c>
      <c r="J19" s="311">
        <f t="shared" si="2"/>
        <v>0</v>
      </c>
      <c r="K19" s="310">
        <f>'Anbieter D'!$E31</f>
        <v>0</v>
      </c>
      <c r="L19" s="311">
        <f t="shared" si="3"/>
        <v>0</v>
      </c>
      <c r="M19" s="310">
        <f>'Anbieter E'!$E31</f>
        <v>0</v>
      </c>
      <c r="N19" s="311">
        <f t="shared" si="4"/>
        <v>0</v>
      </c>
      <c r="O19" s="310">
        <f>'Anbieter F'!$E31</f>
        <v>0</v>
      </c>
      <c r="P19" s="311">
        <f t="shared" si="5"/>
        <v>0</v>
      </c>
      <c r="Q19" s="310">
        <f>'Anbieter G'!$E31</f>
        <v>0</v>
      </c>
      <c r="R19" s="311">
        <f t="shared" si="6"/>
        <v>0</v>
      </c>
      <c r="S19" s="310">
        <f>'Anbieter H'!$E31</f>
        <v>0</v>
      </c>
      <c r="T19" s="311">
        <f t="shared" si="7"/>
        <v>0</v>
      </c>
      <c r="U19" s="310">
        <f>'Anbieter I'!$E31</f>
        <v>0</v>
      </c>
      <c r="V19" s="311">
        <f t="shared" si="8"/>
        <v>0</v>
      </c>
      <c r="W19" s="310">
        <f>'Anbieter J'!$E31</f>
        <v>0</v>
      </c>
      <c r="X19" s="311">
        <f t="shared" si="9"/>
        <v>0</v>
      </c>
      <c r="Y19" s="310">
        <f>'Anbieter K'!$E31</f>
        <v>0</v>
      </c>
      <c r="Z19" s="311">
        <f t="shared" si="10"/>
        <v>0</v>
      </c>
      <c r="AA19" s="310">
        <f>'Anbieter L'!$E31</f>
        <v>0</v>
      </c>
      <c r="AB19" s="311">
        <f t="shared" si="11"/>
        <v>0</v>
      </c>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row>
    <row r="20" spans="1:83" s="240" customFormat="1" ht="12.95" customHeight="1">
      <c r="A20" s="307">
        <f>Übersicht!A27</f>
        <v>3.4</v>
      </c>
      <c r="B20" s="308" t="str">
        <f>Übersicht!B27</f>
        <v>xxx</v>
      </c>
      <c r="C20" s="309">
        <f>Übersicht!C27</f>
        <v>0</v>
      </c>
      <c r="D20" s="309">
        <f>Übersicht!D27</f>
        <v>0</v>
      </c>
      <c r="E20" s="310">
        <f>'Anbieter A'!$E32</f>
        <v>0</v>
      </c>
      <c r="F20" s="311">
        <f t="shared" si="0"/>
        <v>0</v>
      </c>
      <c r="G20" s="310">
        <f>'Anbieter B'!$E32</f>
        <v>0</v>
      </c>
      <c r="H20" s="311">
        <f t="shared" si="1"/>
        <v>0</v>
      </c>
      <c r="I20" s="310">
        <f>'Anbieter C'!$E32</f>
        <v>0</v>
      </c>
      <c r="J20" s="311">
        <f t="shared" si="2"/>
        <v>0</v>
      </c>
      <c r="K20" s="310">
        <f>'Anbieter D'!$E32</f>
        <v>0</v>
      </c>
      <c r="L20" s="311">
        <f t="shared" si="3"/>
        <v>0</v>
      </c>
      <c r="M20" s="310">
        <f>'Anbieter E'!$E32</f>
        <v>0</v>
      </c>
      <c r="N20" s="311">
        <f t="shared" si="4"/>
        <v>0</v>
      </c>
      <c r="O20" s="310">
        <f>'Anbieter F'!$E32</f>
        <v>0</v>
      </c>
      <c r="P20" s="311">
        <f t="shared" si="5"/>
        <v>0</v>
      </c>
      <c r="Q20" s="310">
        <f>'Anbieter G'!$E32</f>
        <v>0</v>
      </c>
      <c r="R20" s="311">
        <f t="shared" si="6"/>
        <v>0</v>
      </c>
      <c r="S20" s="310">
        <f>'Anbieter H'!$E32</f>
        <v>0</v>
      </c>
      <c r="T20" s="311">
        <f t="shared" si="7"/>
        <v>0</v>
      </c>
      <c r="U20" s="310">
        <f>'Anbieter I'!$E32</f>
        <v>0</v>
      </c>
      <c r="V20" s="311">
        <f t="shared" si="8"/>
        <v>0</v>
      </c>
      <c r="W20" s="310">
        <f>'Anbieter J'!$E32</f>
        <v>0</v>
      </c>
      <c r="X20" s="311">
        <f t="shared" si="9"/>
        <v>0</v>
      </c>
      <c r="Y20" s="310">
        <f>'Anbieter K'!$E32</f>
        <v>0</v>
      </c>
      <c r="Z20" s="311">
        <f t="shared" si="10"/>
        <v>0</v>
      </c>
      <c r="AA20" s="310">
        <f>'Anbieter L'!$E32</f>
        <v>0</v>
      </c>
      <c r="AB20" s="311">
        <f t="shared" si="11"/>
        <v>0</v>
      </c>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row>
    <row r="21" spans="1:83" s="240" customFormat="1" ht="12.95" customHeight="1">
      <c r="A21" s="307">
        <f>Übersicht!A28</f>
        <v>3.5</v>
      </c>
      <c r="B21" s="308" t="str">
        <f>Übersicht!B28</f>
        <v>xxx</v>
      </c>
      <c r="C21" s="309">
        <f>Übersicht!C28</f>
        <v>0</v>
      </c>
      <c r="D21" s="309">
        <f>Übersicht!D28</f>
        <v>0</v>
      </c>
      <c r="E21" s="310">
        <f>'Anbieter A'!$E33</f>
        <v>0</v>
      </c>
      <c r="F21" s="311">
        <f t="shared" si="0"/>
        <v>0</v>
      </c>
      <c r="G21" s="310">
        <f>'Anbieter B'!$E33</f>
        <v>0</v>
      </c>
      <c r="H21" s="311">
        <f t="shared" si="1"/>
        <v>0</v>
      </c>
      <c r="I21" s="310">
        <f>'Anbieter C'!$E33</f>
        <v>0</v>
      </c>
      <c r="J21" s="311">
        <f t="shared" si="2"/>
        <v>0</v>
      </c>
      <c r="K21" s="310">
        <f>'Anbieter D'!$E33</f>
        <v>0</v>
      </c>
      <c r="L21" s="311">
        <f t="shared" si="3"/>
        <v>0</v>
      </c>
      <c r="M21" s="310">
        <f>'Anbieter E'!$E33</f>
        <v>0</v>
      </c>
      <c r="N21" s="311">
        <f t="shared" si="4"/>
        <v>0</v>
      </c>
      <c r="O21" s="310">
        <f>'Anbieter F'!$E33</f>
        <v>0</v>
      </c>
      <c r="P21" s="311">
        <f t="shared" si="5"/>
        <v>0</v>
      </c>
      <c r="Q21" s="310">
        <f>'Anbieter G'!$E33</f>
        <v>0</v>
      </c>
      <c r="R21" s="311">
        <f t="shared" si="6"/>
        <v>0</v>
      </c>
      <c r="S21" s="310">
        <f>'Anbieter H'!$E33</f>
        <v>0</v>
      </c>
      <c r="T21" s="311">
        <f t="shared" si="7"/>
        <v>0</v>
      </c>
      <c r="U21" s="310">
        <f>'Anbieter I'!$E33</f>
        <v>0</v>
      </c>
      <c r="V21" s="311">
        <f t="shared" si="8"/>
        <v>0</v>
      </c>
      <c r="W21" s="310">
        <f>'Anbieter J'!$E33</f>
        <v>0</v>
      </c>
      <c r="X21" s="311">
        <f t="shared" si="9"/>
        <v>0</v>
      </c>
      <c r="Y21" s="310">
        <f>'Anbieter K'!$E33</f>
        <v>0</v>
      </c>
      <c r="Z21" s="311">
        <f t="shared" si="10"/>
        <v>0</v>
      </c>
      <c r="AA21" s="310">
        <f>'Anbieter L'!$E33</f>
        <v>0</v>
      </c>
      <c r="AB21" s="311">
        <f t="shared" si="11"/>
        <v>0</v>
      </c>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row>
    <row r="22" spans="1:83" s="240" customFormat="1" ht="12.95" customHeight="1">
      <c r="A22" s="307">
        <f>Übersicht!A29</f>
        <v>3.6</v>
      </c>
      <c r="B22" s="308" t="str">
        <f>Übersicht!B29</f>
        <v>xxx</v>
      </c>
      <c r="C22" s="309">
        <f>Übersicht!C29</f>
        <v>0</v>
      </c>
      <c r="D22" s="309">
        <f>Übersicht!D29</f>
        <v>0</v>
      </c>
      <c r="E22" s="310">
        <f>'Anbieter A'!$E34</f>
        <v>0</v>
      </c>
      <c r="F22" s="311">
        <f t="shared" si="0"/>
        <v>0</v>
      </c>
      <c r="G22" s="310">
        <f>'Anbieter B'!$E34</f>
        <v>0</v>
      </c>
      <c r="H22" s="311">
        <f t="shared" si="1"/>
        <v>0</v>
      </c>
      <c r="I22" s="310">
        <f>'Anbieter C'!$E34</f>
        <v>0</v>
      </c>
      <c r="J22" s="311">
        <f t="shared" si="2"/>
        <v>0</v>
      </c>
      <c r="K22" s="310">
        <f>'Anbieter D'!$E34</f>
        <v>0</v>
      </c>
      <c r="L22" s="311">
        <f t="shared" si="3"/>
        <v>0</v>
      </c>
      <c r="M22" s="310">
        <f>'Anbieter E'!$E34</f>
        <v>0</v>
      </c>
      <c r="N22" s="311">
        <f t="shared" si="4"/>
        <v>0</v>
      </c>
      <c r="O22" s="310">
        <f>'Anbieter F'!$E34</f>
        <v>0</v>
      </c>
      <c r="P22" s="311">
        <f t="shared" si="5"/>
        <v>0</v>
      </c>
      <c r="Q22" s="310">
        <f>'Anbieter G'!$E34</f>
        <v>0</v>
      </c>
      <c r="R22" s="311">
        <f t="shared" si="6"/>
        <v>0</v>
      </c>
      <c r="S22" s="310">
        <f>'Anbieter H'!$E34</f>
        <v>0</v>
      </c>
      <c r="T22" s="311">
        <f t="shared" si="7"/>
        <v>0</v>
      </c>
      <c r="U22" s="310">
        <f>'Anbieter I'!$E34</f>
        <v>0</v>
      </c>
      <c r="V22" s="311">
        <f t="shared" si="8"/>
        <v>0</v>
      </c>
      <c r="W22" s="310">
        <f>'Anbieter J'!$E34</f>
        <v>0</v>
      </c>
      <c r="X22" s="311">
        <f t="shared" si="9"/>
        <v>0</v>
      </c>
      <c r="Y22" s="310">
        <f>'Anbieter K'!$E34</f>
        <v>0</v>
      </c>
      <c r="Z22" s="311">
        <f t="shared" si="10"/>
        <v>0</v>
      </c>
      <c r="AA22" s="310">
        <f>'Anbieter L'!$E34</f>
        <v>0</v>
      </c>
      <c r="AB22" s="311">
        <f t="shared" si="11"/>
        <v>0</v>
      </c>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row>
    <row r="23" spans="1:83" s="242" customFormat="1" ht="12.95" customHeight="1">
      <c r="A23" s="270" t="str">
        <f>Übersicht!A30</f>
        <v>ZK 4</v>
      </c>
      <c r="B23" s="271" t="str">
        <f>Übersicht!B30</f>
        <v>QM-Konzept / Risikoanalyse</v>
      </c>
      <c r="C23" s="272">
        <f>Übersicht!C30</f>
        <v>10</v>
      </c>
      <c r="D23" s="272">
        <f>Übersicht!D30</f>
        <v>50</v>
      </c>
      <c r="E23" s="430">
        <f>SUM(F24:F27)</f>
        <v>0</v>
      </c>
      <c r="F23" s="431"/>
      <c r="G23" s="430">
        <f>SUM(H24:H27)</f>
        <v>0</v>
      </c>
      <c r="H23" s="431"/>
      <c r="I23" s="430">
        <f>SUM(J24:J27)</f>
        <v>0</v>
      </c>
      <c r="J23" s="431"/>
      <c r="K23" s="430">
        <f>SUM(L24:L27)</f>
        <v>0</v>
      </c>
      <c r="L23" s="431"/>
      <c r="M23" s="430">
        <f>SUM(N24:N27)</f>
        <v>0</v>
      </c>
      <c r="N23" s="431"/>
      <c r="O23" s="430">
        <f>SUM(P24:P27)</f>
        <v>0</v>
      </c>
      <c r="P23" s="431"/>
      <c r="Q23" s="430">
        <f>SUM(R24:R27)</f>
        <v>0</v>
      </c>
      <c r="R23" s="431"/>
      <c r="S23" s="430">
        <f>SUM(T24:T27)</f>
        <v>0</v>
      </c>
      <c r="T23" s="431"/>
      <c r="U23" s="430">
        <f>SUM(V24:V27)</f>
        <v>0</v>
      </c>
      <c r="V23" s="431"/>
      <c r="W23" s="430">
        <f>SUM(X24:X27)</f>
        <v>0</v>
      </c>
      <c r="X23" s="431"/>
      <c r="Y23" s="430">
        <f>SUM(Z24:Z27)</f>
        <v>0</v>
      </c>
      <c r="Z23" s="431"/>
      <c r="AA23" s="430">
        <f>SUM(AB24:AB27)</f>
        <v>0</v>
      </c>
      <c r="AB23" s="431"/>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237"/>
      <c r="CD23" s="237"/>
      <c r="CE23" s="237"/>
    </row>
    <row r="24" spans="1:83" s="240" customFormat="1" ht="12.95" customHeight="1">
      <c r="A24" s="312">
        <f>Übersicht!A31</f>
        <v>4.0999999999999996</v>
      </c>
      <c r="B24" s="313" t="str">
        <f>Übersicht!B31</f>
        <v>QM-Konzept</v>
      </c>
      <c r="C24" s="279">
        <f>Übersicht!C31</f>
        <v>5</v>
      </c>
      <c r="D24" s="279">
        <f>Übersicht!D31</f>
        <v>25</v>
      </c>
      <c r="E24" s="314">
        <f>'Anbieter A'!$E36</f>
        <v>0</v>
      </c>
      <c r="F24" s="315">
        <f>SUM($C24*E24)</f>
        <v>0</v>
      </c>
      <c r="G24" s="314">
        <f>'Anbieter B'!$E36</f>
        <v>0</v>
      </c>
      <c r="H24" s="315">
        <f>SUM($C24*G24)</f>
        <v>0</v>
      </c>
      <c r="I24" s="314">
        <f>'Anbieter C'!$E36</f>
        <v>0</v>
      </c>
      <c r="J24" s="315">
        <f>SUM($C24*I24)</f>
        <v>0</v>
      </c>
      <c r="K24" s="314">
        <f>'Anbieter D'!$E36</f>
        <v>0</v>
      </c>
      <c r="L24" s="315">
        <f>SUM($C24*K24)</f>
        <v>0</v>
      </c>
      <c r="M24" s="314">
        <f>'Anbieter E'!$E36</f>
        <v>0</v>
      </c>
      <c r="N24" s="315">
        <f>SUM($C24*M24)</f>
        <v>0</v>
      </c>
      <c r="O24" s="314">
        <f>'Anbieter F'!$E36</f>
        <v>0</v>
      </c>
      <c r="P24" s="315">
        <f>SUM($C24*O24)</f>
        <v>0</v>
      </c>
      <c r="Q24" s="314">
        <f>'Anbieter G'!$E36</f>
        <v>0</v>
      </c>
      <c r="R24" s="315">
        <f>SUM($C24*Q24)</f>
        <v>0</v>
      </c>
      <c r="S24" s="314">
        <f>'Anbieter H'!$E36</f>
        <v>0</v>
      </c>
      <c r="T24" s="315">
        <f>SUM($C24*S24)</f>
        <v>0</v>
      </c>
      <c r="U24" s="314">
        <f>'Anbieter I'!$E36</f>
        <v>0</v>
      </c>
      <c r="V24" s="315">
        <f>SUM($C24*U24)</f>
        <v>0</v>
      </c>
      <c r="W24" s="314">
        <f>'Anbieter J'!$E36</f>
        <v>0</v>
      </c>
      <c r="X24" s="315">
        <f>SUM($C24*W24)</f>
        <v>0</v>
      </c>
      <c r="Y24" s="314">
        <f>'Anbieter K'!$E36</f>
        <v>0</v>
      </c>
      <c r="Z24" s="315">
        <f>SUM($C24*Y24)</f>
        <v>0</v>
      </c>
      <c r="AA24" s="314">
        <f>'Anbieter L'!$E36</f>
        <v>0</v>
      </c>
      <c r="AB24" s="315">
        <f>SUM($C24*AA24)</f>
        <v>0</v>
      </c>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row>
    <row r="25" spans="1:83" s="240" customFormat="1" ht="12.95" customHeight="1">
      <c r="A25" s="312">
        <f>Übersicht!A32</f>
        <v>4.2</v>
      </c>
      <c r="B25" s="313" t="str">
        <f>Übersicht!B32</f>
        <v>Risikoanalyse</v>
      </c>
      <c r="C25" s="279">
        <f>Übersicht!C32</f>
        <v>5</v>
      </c>
      <c r="D25" s="279">
        <f>Übersicht!D32</f>
        <v>25</v>
      </c>
      <c r="E25" s="314">
        <f>'Anbieter A'!$E37</f>
        <v>0</v>
      </c>
      <c r="F25" s="315">
        <f>SUM($C25*E25)</f>
        <v>0</v>
      </c>
      <c r="G25" s="314">
        <f>'Anbieter B'!$E37</f>
        <v>0</v>
      </c>
      <c r="H25" s="315">
        <f>SUM($C25*G25)</f>
        <v>0</v>
      </c>
      <c r="I25" s="314">
        <f>'Anbieter C'!$E37</f>
        <v>0</v>
      </c>
      <c r="J25" s="315">
        <f>SUM($C25*I25)</f>
        <v>0</v>
      </c>
      <c r="K25" s="314">
        <f>'Anbieter D'!$E37</f>
        <v>0</v>
      </c>
      <c r="L25" s="315">
        <f>SUM($C25*K25)</f>
        <v>0</v>
      </c>
      <c r="M25" s="314">
        <f>'Anbieter E'!$E37</f>
        <v>0</v>
      </c>
      <c r="N25" s="315">
        <f>SUM($C25*M25)</f>
        <v>0</v>
      </c>
      <c r="O25" s="314">
        <f>'Anbieter F'!$E37</f>
        <v>0</v>
      </c>
      <c r="P25" s="315">
        <f>SUM($C25*O25)</f>
        <v>0</v>
      </c>
      <c r="Q25" s="314">
        <f>'Anbieter G'!$E37</f>
        <v>0</v>
      </c>
      <c r="R25" s="315">
        <f>SUM($C25*Q25)</f>
        <v>0</v>
      </c>
      <c r="S25" s="314">
        <f>'Anbieter H'!$E37</f>
        <v>0</v>
      </c>
      <c r="T25" s="315">
        <f>SUM($C25*S25)</f>
        <v>0</v>
      </c>
      <c r="U25" s="314">
        <f>'Anbieter I'!$E37</f>
        <v>0</v>
      </c>
      <c r="V25" s="315">
        <f>SUM($C25*U25)</f>
        <v>0</v>
      </c>
      <c r="W25" s="314">
        <f>'Anbieter J'!$E37</f>
        <v>0</v>
      </c>
      <c r="X25" s="315">
        <f>SUM($C25*W25)</f>
        <v>0</v>
      </c>
      <c r="Y25" s="314">
        <f>'Anbieter K'!$E37</f>
        <v>0</v>
      </c>
      <c r="Z25" s="315">
        <f>SUM($C25*Y25)</f>
        <v>0</v>
      </c>
      <c r="AA25" s="314">
        <f>'Anbieter L'!$E37</f>
        <v>0</v>
      </c>
      <c r="AB25" s="315">
        <f>SUM($C25*AA25)</f>
        <v>0</v>
      </c>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row>
    <row r="26" spans="1:83" s="240" customFormat="1" ht="12.95" customHeight="1">
      <c r="A26" s="312">
        <f>Übersicht!A33</f>
        <v>4.3</v>
      </c>
      <c r="B26" s="313" t="str">
        <f>Übersicht!B33</f>
        <v>xxx</v>
      </c>
      <c r="C26" s="279">
        <f>Übersicht!C33</f>
        <v>0</v>
      </c>
      <c r="D26" s="279">
        <f>Übersicht!D33</f>
        <v>0</v>
      </c>
      <c r="E26" s="314">
        <f>'Anbieter A'!$E38</f>
        <v>0</v>
      </c>
      <c r="F26" s="315">
        <f>SUM($C26*E26)</f>
        <v>0</v>
      </c>
      <c r="G26" s="314">
        <f>'Anbieter B'!$E38</f>
        <v>0</v>
      </c>
      <c r="H26" s="315">
        <f>SUM($C26*G26)</f>
        <v>0</v>
      </c>
      <c r="I26" s="314">
        <f>'Anbieter C'!$E38</f>
        <v>0</v>
      </c>
      <c r="J26" s="315">
        <f>SUM($C26*I26)</f>
        <v>0</v>
      </c>
      <c r="K26" s="314">
        <f>'Anbieter D'!$E38</f>
        <v>0</v>
      </c>
      <c r="L26" s="315">
        <f>SUM($C26*K26)</f>
        <v>0</v>
      </c>
      <c r="M26" s="314">
        <f>'Anbieter E'!$E38</f>
        <v>0</v>
      </c>
      <c r="N26" s="315">
        <f>SUM($C26*M26)</f>
        <v>0</v>
      </c>
      <c r="O26" s="314">
        <f>'Anbieter F'!$E38</f>
        <v>0</v>
      </c>
      <c r="P26" s="315">
        <f>SUM($C26*O26)</f>
        <v>0</v>
      </c>
      <c r="Q26" s="314">
        <f>'Anbieter G'!$E38</f>
        <v>0</v>
      </c>
      <c r="R26" s="315">
        <f>SUM($C26*Q26)</f>
        <v>0</v>
      </c>
      <c r="S26" s="314">
        <f>'Anbieter H'!$E38</f>
        <v>0</v>
      </c>
      <c r="T26" s="315">
        <f>SUM($C26*S26)</f>
        <v>0</v>
      </c>
      <c r="U26" s="314">
        <f>'Anbieter I'!$E38</f>
        <v>0</v>
      </c>
      <c r="V26" s="315">
        <f>SUM($C26*U26)</f>
        <v>0</v>
      </c>
      <c r="W26" s="314">
        <f>'Anbieter J'!$E38</f>
        <v>0</v>
      </c>
      <c r="X26" s="315">
        <f>SUM($C26*W26)</f>
        <v>0</v>
      </c>
      <c r="Y26" s="314">
        <f>'Anbieter K'!$E38</f>
        <v>0</v>
      </c>
      <c r="Z26" s="315">
        <f>SUM($C26*Y26)</f>
        <v>0</v>
      </c>
      <c r="AA26" s="314">
        <f>'Anbieter L'!$E38</f>
        <v>0</v>
      </c>
      <c r="AB26" s="315">
        <f>SUM($C26*AA26)</f>
        <v>0</v>
      </c>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row>
    <row r="27" spans="1:83" s="240" customFormat="1" ht="12.95" customHeight="1">
      <c r="A27" s="312">
        <f>Übersicht!A34</f>
        <v>4.4000000000000004</v>
      </c>
      <c r="B27" s="313" t="str">
        <f>Übersicht!B34</f>
        <v>xxx</v>
      </c>
      <c r="C27" s="279">
        <f>Übersicht!C34</f>
        <v>0</v>
      </c>
      <c r="D27" s="279">
        <f>Übersicht!D34</f>
        <v>0</v>
      </c>
      <c r="E27" s="314">
        <f>'Anbieter A'!$E39</f>
        <v>0</v>
      </c>
      <c r="F27" s="315">
        <f>SUM($C27*E27)</f>
        <v>0</v>
      </c>
      <c r="G27" s="314">
        <f>'Anbieter B'!$E39</f>
        <v>0</v>
      </c>
      <c r="H27" s="315">
        <f>SUM($C27*G27)</f>
        <v>0</v>
      </c>
      <c r="I27" s="314">
        <f>'Anbieter C'!$E39</f>
        <v>0</v>
      </c>
      <c r="J27" s="315">
        <f>SUM($C27*I27)</f>
        <v>0</v>
      </c>
      <c r="K27" s="314">
        <f>'Anbieter D'!$E39</f>
        <v>0</v>
      </c>
      <c r="L27" s="315">
        <f>SUM($C27*K27)</f>
        <v>0</v>
      </c>
      <c r="M27" s="314">
        <f>'Anbieter E'!$E39</f>
        <v>0</v>
      </c>
      <c r="N27" s="315">
        <f>SUM($C27*M27)</f>
        <v>0</v>
      </c>
      <c r="O27" s="314">
        <f>'Anbieter F'!$E39</f>
        <v>0</v>
      </c>
      <c r="P27" s="315">
        <f>SUM($C27*O27)</f>
        <v>0</v>
      </c>
      <c r="Q27" s="314">
        <f>'Anbieter G'!$E39</f>
        <v>0</v>
      </c>
      <c r="R27" s="315">
        <f>SUM($C27*Q27)</f>
        <v>0</v>
      </c>
      <c r="S27" s="314">
        <f>'Anbieter H'!$E39</f>
        <v>0</v>
      </c>
      <c r="T27" s="315">
        <f>SUM($C27*S27)</f>
        <v>0</v>
      </c>
      <c r="U27" s="314">
        <f>'Anbieter I'!$E39</f>
        <v>0</v>
      </c>
      <c r="V27" s="315">
        <f>SUM($C27*U27)</f>
        <v>0</v>
      </c>
      <c r="W27" s="314">
        <f>'Anbieter J'!$E39</f>
        <v>0</v>
      </c>
      <c r="X27" s="315">
        <f>SUM($C27*W27)</f>
        <v>0</v>
      </c>
      <c r="Y27" s="314">
        <f>'Anbieter K'!$E39</f>
        <v>0</v>
      </c>
      <c r="Z27" s="315">
        <f>SUM($C27*Y27)</f>
        <v>0</v>
      </c>
      <c r="AA27" s="314">
        <f>'Anbieter L'!$E39</f>
        <v>0</v>
      </c>
      <c r="AB27" s="315">
        <f>SUM($C27*AA27)</f>
        <v>0</v>
      </c>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c r="BY27" s="235"/>
      <c r="BZ27" s="235"/>
      <c r="CA27" s="235"/>
      <c r="CB27" s="235"/>
      <c r="CC27" s="235"/>
      <c r="CD27" s="235"/>
      <c r="CE27" s="235"/>
    </row>
    <row r="28" spans="1:83" s="242" customFormat="1" ht="12.95" customHeight="1">
      <c r="A28" s="259" t="str">
        <f>Übersicht!A35</f>
        <v>ZK 5</v>
      </c>
      <c r="B28" s="260" t="str">
        <f>Übersicht!B35</f>
        <v>Qualität der eingereichten Unterlagen</v>
      </c>
      <c r="C28" s="261">
        <f>Übersicht!C35</f>
        <v>0</v>
      </c>
      <c r="D28" s="262">
        <f>Übersicht!D35</f>
        <v>0</v>
      </c>
      <c r="E28" s="432">
        <f>SUM(F29:F31)</f>
        <v>0</v>
      </c>
      <c r="F28" s="433"/>
      <c r="G28" s="432">
        <f>SUM(H29:H31)</f>
        <v>0</v>
      </c>
      <c r="H28" s="433"/>
      <c r="I28" s="432">
        <f>SUM(J29:J31)</f>
        <v>0</v>
      </c>
      <c r="J28" s="433"/>
      <c r="K28" s="432">
        <f>SUM(L29:L31)</f>
        <v>0</v>
      </c>
      <c r="L28" s="433"/>
      <c r="M28" s="432">
        <f>SUM(N29:N31)</f>
        <v>0</v>
      </c>
      <c r="N28" s="433"/>
      <c r="O28" s="432">
        <f>SUM(P29:P31)</f>
        <v>0</v>
      </c>
      <c r="P28" s="433"/>
      <c r="Q28" s="432">
        <f>SUM(R29:R31)</f>
        <v>0</v>
      </c>
      <c r="R28" s="433"/>
      <c r="S28" s="432">
        <f>SUM(T29:T31)</f>
        <v>0</v>
      </c>
      <c r="T28" s="433"/>
      <c r="U28" s="432">
        <f>SUM(V29:V31)</f>
        <v>0</v>
      </c>
      <c r="V28" s="433"/>
      <c r="W28" s="432">
        <f>SUM(X29:X31)</f>
        <v>0</v>
      </c>
      <c r="X28" s="433"/>
      <c r="Y28" s="432">
        <f>SUM(Z29:Z31)</f>
        <v>0</v>
      </c>
      <c r="Z28" s="433"/>
      <c r="AA28" s="432">
        <f>SUM(AB29:AB31)</f>
        <v>0</v>
      </c>
      <c r="AB28" s="433"/>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row>
    <row r="29" spans="1:83" s="240" customFormat="1" ht="12.95" customHeight="1">
      <c r="A29" s="316">
        <f>Übersicht!A36</f>
        <v>5.0999999999999996</v>
      </c>
      <c r="B29" s="317" t="str">
        <f>Übersicht!B36</f>
        <v>xxx</v>
      </c>
      <c r="C29" s="280">
        <f>Übersicht!C36</f>
        <v>0</v>
      </c>
      <c r="D29" s="281">
        <f>Übersicht!D36</f>
        <v>0</v>
      </c>
      <c r="E29" s="318">
        <f>'Anbieter A'!$E41</f>
        <v>0</v>
      </c>
      <c r="F29" s="319">
        <f>SUM($C29*E29)</f>
        <v>0</v>
      </c>
      <c r="G29" s="318">
        <f>'Anbieter B'!$E41</f>
        <v>0</v>
      </c>
      <c r="H29" s="319">
        <f>SUM($C29*G29)</f>
        <v>0</v>
      </c>
      <c r="I29" s="318">
        <f>'Anbieter C'!$E41</f>
        <v>0</v>
      </c>
      <c r="J29" s="319">
        <f>SUM($C29*I29)</f>
        <v>0</v>
      </c>
      <c r="K29" s="318">
        <f>'Anbieter D'!$E41</f>
        <v>0</v>
      </c>
      <c r="L29" s="319">
        <f>SUM($C29*K29)</f>
        <v>0</v>
      </c>
      <c r="M29" s="318">
        <f>'Anbieter E'!$E41</f>
        <v>0</v>
      </c>
      <c r="N29" s="319">
        <f>SUM($C29*M29)</f>
        <v>0</v>
      </c>
      <c r="O29" s="318">
        <f>'Anbieter F'!$E41</f>
        <v>0</v>
      </c>
      <c r="P29" s="319">
        <f>SUM($C29*O29)</f>
        <v>0</v>
      </c>
      <c r="Q29" s="318">
        <f>'Anbieter G'!$E41</f>
        <v>0</v>
      </c>
      <c r="R29" s="319">
        <f>SUM($C29*Q29)</f>
        <v>0</v>
      </c>
      <c r="S29" s="318">
        <f>'Anbieter H'!$E41</f>
        <v>0</v>
      </c>
      <c r="T29" s="319">
        <f>SUM($C29*S29)</f>
        <v>0</v>
      </c>
      <c r="U29" s="318">
        <f>'Anbieter I'!$E41</f>
        <v>0</v>
      </c>
      <c r="V29" s="319">
        <f>SUM($C29*U29)</f>
        <v>0</v>
      </c>
      <c r="W29" s="318">
        <f>'Anbieter J'!$E41</f>
        <v>0</v>
      </c>
      <c r="X29" s="319">
        <f>SUM($C29*W29)</f>
        <v>0</v>
      </c>
      <c r="Y29" s="318">
        <f>'Anbieter K'!$E41</f>
        <v>0</v>
      </c>
      <c r="Z29" s="319">
        <f>SUM($C29*Y29)</f>
        <v>0</v>
      </c>
      <c r="AA29" s="318">
        <f>'Anbieter L'!$E41</f>
        <v>0</v>
      </c>
      <c r="AB29" s="319">
        <f>SUM($C29*AA29)</f>
        <v>0</v>
      </c>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c r="BY29" s="235"/>
      <c r="BZ29" s="235"/>
      <c r="CA29" s="235"/>
      <c r="CB29" s="235"/>
      <c r="CC29" s="235"/>
      <c r="CD29" s="235"/>
      <c r="CE29" s="235"/>
    </row>
    <row r="30" spans="1:83" s="240" customFormat="1" ht="12.95" customHeight="1">
      <c r="A30" s="316">
        <f>Übersicht!A37</f>
        <v>5.2</v>
      </c>
      <c r="B30" s="317" t="str">
        <f>Übersicht!B37</f>
        <v>xxx</v>
      </c>
      <c r="C30" s="280">
        <f>Übersicht!C37</f>
        <v>0</v>
      </c>
      <c r="D30" s="281">
        <f>Übersicht!D37</f>
        <v>0</v>
      </c>
      <c r="E30" s="318">
        <f>'Anbieter A'!$E42</f>
        <v>0</v>
      </c>
      <c r="F30" s="319">
        <f>SUM($C30*E30)</f>
        <v>0</v>
      </c>
      <c r="G30" s="318">
        <f>'Anbieter B'!$E42</f>
        <v>0</v>
      </c>
      <c r="H30" s="319">
        <f>SUM($C30*G30)</f>
        <v>0</v>
      </c>
      <c r="I30" s="318">
        <f>'Anbieter C'!$E42</f>
        <v>0</v>
      </c>
      <c r="J30" s="319">
        <f>SUM($C30*I30)</f>
        <v>0</v>
      </c>
      <c r="K30" s="318">
        <f>'Anbieter D'!$E42</f>
        <v>0</v>
      </c>
      <c r="L30" s="319">
        <f>SUM($C30*K30)</f>
        <v>0</v>
      </c>
      <c r="M30" s="318">
        <f>'Anbieter E'!$E42</f>
        <v>0</v>
      </c>
      <c r="N30" s="319">
        <f>SUM($C30*M30)</f>
        <v>0</v>
      </c>
      <c r="O30" s="318">
        <f>'Anbieter F'!$E42</f>
        <v>0</v>
      </c>
      <c r="P30" s="319">
        <f>SUM($C30*O30)</f>
        <v>0</v>
      </c>
      <c r="Q30" s="318">
        <f>'Anbieter G'!$E42</f>
        <v>0</v>
      </c>
      <c r="R30" s="319">
        <f>SUM($C30*Q30)</f>
        <v>0</v>
      </c>
      <c r="S30" s="318">
        <f>'Anbieter H'!$E42</f>
        <v>0</v>
      </c>
      <c r="T30" s="319">
        <f>SUM($C30*S30)</f>
        <v>0</v>
      </c>
      <c r="U30" s="318">
        <f>'Anbieter I'!$E42</f>
        <v>0</v>
      </c>
      <c r="V30" s="319">
        <f>SUM($C30*U30)</f>
        <v>0</v>
      </c>
      <c r="W30" s="318">
        <f>'Anbieter J'!$E42</f>
        <v>0</v>
      </c>
      <c r="X30" s="319">
        <f>SUM($C30*W30)</f>
        <v>0</v>
      </c>
      <c r="Y30" s="318">
        <f>'Anbieter K'!$E42</f>
        <v>0</v>
      </c>
      <c r="Z30" s="319">
        <f>SUM($C30*Y30)</f>
        <v>0</v>
      </c>
      <c r="AA30" s="318">
        <f>'Anbieter L'!$E42</f>
        <v>0</v>
      </c>
      <c r="AB30" s="319">
        <f>SUM($C30*AA30)</f>
        <v>0</v>
      </c>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c r="BS30" s="235"/>
      <c r="BT30" s="235"/>
      <c r="BU30" s="235"/>
      <c r="BV30" s="235"/>
      <c r="BW30" s="235"/>
      <c r="BX30" s="235"/>
      <c r="BY30" s="235"/>
      <c r="BZ30" s="235"/>
      <c r="CA30" s="235"/>
      <c r="CB30" s="235"/>
      <c r="CC30" s="235"/>
      <c r="CD30" s="235"/>
      <c r="CE30" s="235"/>
    </row>
    <row r="31" spans="1:83" s="240" customFormat="1" ht="12.95" customHeight="1">
      <c r="A31" s="316">
        <f>Übersicht!A38</f>
        <v>5.3</v>
      </c>
      <c r="B31" s="317" t="str">
        <f>Übersicht!B38</f>
        <v>xxx</v>
      </c>
      <c r="C31" s="280">
        <f>Übersicht!C38</f>
        <v>0</v>
      </c>
      <c r="D31" s="281">
        <f>Übersicht!D38</f>
        <v>0</v>
      </c>
      <c r="E31" s="318">
        <f>'Anbieter A'!$E43</f>
        <v>0</v>
      </c>
      <c r="F31" s="319">
        <f>SUM($C31*E31)</f>
        <v>0</v>
      </c>
      <c r="G31" s="318">
        <f>'Anbieter B'!$E43</f>
        <v>0</v>
      </c>
      <c r="H31" s="319">
        <f>SUM($C31*G31)</f>
        <v>0</v>
      </c>
      <c r="I31" s="318">
        <f>'Anbieter C'!$E43</f>
        <v>0</v>
      </c>
      <c r="J31" s="319">
        <f>SUM($C31*I31)</f>
        <v>0</v>
      </c>
      <c r="K31" s="318">
        <f>'Anbieter D'!$E43</f>
        <v>0</v>
      </c>
      <c r="L31" s="319">
        <f>SUM($C31*K31)</f>
        <v>0</v>
      </c>
      <c r="M31" s="318">
        <f>'Anbieter E'!$E43</f>
        <v>0</v>
      </c>
      <c r="N31" s="319">
        <f>SUM($C31*M31)</f>
        <v>0</v>
      </c>
      <c r="O31" s="318">
        <f>'Anbieter F'!$E43</f>
        <v>0</v>
      </c>
      <c r="P31" s="319">
        <f>SUM($C31*O31)</f>
        <v>0</v>
      </c>
      <c r="Q31" s="318">
        <f>'Anbieter G'!$E43</f>
        <v>0</v>
      </c>
      <c r="R31" s="319">
        <f>SUM($C31*Q31)</f>
        <v>0</v>
      </c>
      <c r="S31" s="318">
        <f>'Anbieter H'!$E43</f>
        <v>0</v>
      </c>
      <c r="T31" s="319">
        <f>SUM($C31*S31)</f>
        <v>0</v>
      </c>
      <c r="U31" s="318">
        <f>'Anbieter I'!$E43</f>
        <v>0</v>
      </c>
      <c r="V31" s="319">
        <f>SUM($C31*U31)</f>
        <v>0</v>
      </c>
      <c r="W31" s="318">
        <f>'Anbieter J'!$E43</f>
        <v>0</v>
      </c>
      <c r="X31" s="319">
        <f>SUM($C31*W31)</f>
        <v>0</v>
      </c>
      <c r="Y31" s="318">
        <f>'Anbieter K'!$E43</f>
        <v>0</v>
      </c>
      <c r="Z31" s="319">
        <f>SUM($C31*Y31)</f>
        <v>0</v>
      </c>
      <c r="AA31" s="318">
        <f>'Anbieter L'!$E43</f>
        <v>0</v>
      </c>
      <c r="AB31" s="319">
        <f>SUM($C31*AA31)</f>
        <v>0</v>
      </c>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5"/>
      <c r="BR31" s="235"/>
      <c r="BS31" s="235"/>
      <c r="BT31" s="235"/>
      <c r="BU31" s="235"/>
      <c r="BV31" s="235"/>
      <c r="BW31" s="235"/>
      <c r="BX31" s="235"/>
      <c r="BY31" s="235"/>
      <c r="BZ31" s="235"/>
      <c r="CA31" s="235"/>
      <c r="CB31" s="235"/>
      <c r="CC31" s="235"/>
      <c r="CD31" s="235"/>
      <c r="CE31" s="235"/>
    </row>
    <row r="32" spans="1:83" s="241" customFormat="1" ht="6" customHeight="1">
      <c r="A32" s="320"/>
      <c r="B32" s="321"/>
      <c r="C32" s="322"/>
      <c r="D32" s="323"/>
      <c r="E32" s="324"/>
      <c r="F32" s="325"/>
      <c r="G32" s="324"/>
      <c r="H32" s="325"/>
      <c r="I32" s="324"/>
      <c r="J32" s="325"/>
      <c r="K32" s="324"/>
      <c r="L32" s="325"/>
      <c r="M32" s="324"/>
      <c r="N32" s="325"/>
      <c r="O32" s="324"/>
      <c r="P32" s="325"/>
      <c r="Q32" s="324"/>
      <c r="R32" s="325"/>
      <c r="S32" s="324"/>
      <c r="T32" s="325"/>
      <c r="U32" s="324"/>
      <c r="V32" s="325"/>
      <c r="W32" s="324"/>
      <c r="X32" s="325"/>
      <c r="Y32" s="324"/>
      <c r="Z32" s="325"/>
      <c r="AA32" s="324"/>
      <c r="AB32" s="325"/>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c r="BS32" s="239"/>
      <c r="BT32" s="239"/>
      <c r="BU32" s="239"/>
      <c r="BV32" s="239"/>
      <c r="BW32" s="239"/>
      <c r="BX32" s="239"/>
      <c r="BY32" s="239"/>
      <c r="BZ32" s="239"/>
      <c r="CA32" s="239"/>
      <c r="CB32" s="239"/>
      <c r="CC32" s="239"/>
      <c r="CD32" s="239"/>
      <c r="CE32" s="239"/>
    </row>
    <row r="33" spans="1:83" s="247" customFormat="1" ht="4.5" customHeight="1">
      <c r="A33" s="34"/>
      <c r="B33" s="34"/>
      <c r="C33" s="35"/>
      <c r="D33" s="35"/>
      <c r="E33" s="36"/>
      <c r="F33" s="36"/>
      <c r="G33" s="36"/>
      <c r="H33" s="36"/>
      <c r="I33" s="36"/>
      <c r="J33" s="36"/>
      <c r="K33" s="36"/>
      <c r="L33" s="36"/>
      <c r="M33" s="36"/>
      <c r="N33" s="36"/>
      <c r="O33" s="36"/>
      <c r="P33" s="36"/>
      <c r="Q33" s="36"/>
      <c r="R33" s="36"/>
      <c r="S33" s="36"/>
      <c r="T33" s="36"/>
      <c r="U33" s="36"/>
      <c r="V33" s="36"/>
      <c r="W33" s="36"/>
      <c r="X33" s="36"/>
      <c r="Y33" s="36"/>
      <c r="Z33" s="36"/>
      <c r="AA33" s="36"/>
      <c r="AB33" s="36"/>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6"/>
      <c r="BR33" s="246"/>
      <c r="BS33" s="246"/>
      <c r="BT33" s="246"/>
      <c r="BU33" s="246"/>
      <c r="BV33" s="246"/>
      <c r="BW33" s="246"/>
      <c r="BX33" s="246"/>
      <c r="BY33" s="246"/>
      <c r="BZ33" s="246"/>
      <c r="CA33" s="246"/>
      <c r="CB33" s="246"/>
      <c r="CC33" s="246"/>
      <c r="CD33" s="246"/>
      <c r="CE33" s="246"/>
    </row>
    <row r="34" spans="1:83" s="249" customFormat="1" ht="12.95" customHeight="1">
      <c r="A34" s="434" t="s">
        <v>2</v>
      </c>
      <c r="B34" s="434"/>
      <c r="C34" s="326">
        <f>Übersicht!C53</f>
        <v>100</v>
      </c>
      <c r="D34" s="326">
        <f>Übersicht!D53</f>
        <v>500</v>
      </c>
      <c r="E34" s="435">
        <f>Übersicht!E53</f>
        <v>60</v>
      </c>
      <c r="F34" s="435"/>
      <c r="G34" s="435">
        <f>Übersicht!G53</f>
        <v>60</v>
      </c>
      <c r="H34" s="435"/>
      <c r="I34" s="435">
        <f>Übersicht!I53</f>
        <v>68</v>
      </c>
      <c r="J34" s="435"/>
      <c r="K34" s="435">
        <f>Übersicht!K53</f>
        <v>0</v>
      </c>
      <c r="L34" s="435"/>
      <c r="M34" s="435">
        <f>Übersicht!M53</f>
        <v>50</v>
      </c>
      <c r="N34" s="435"/>
      <c r="O34" s="435">
        <f>Übersicht!O53</f>
        <v>149</v>
      </c>
      <c r="P34" s="435"/>
      <c r="Q34" s="435">
        <f>Übersicht!Q53</f>
        <v>146</v>
      </c>
      <c r="R34" s="435"/>
      <c r="S34" s="435">
        <f>Übersicht!S53</f>
        <v>84</v>
      </c>
      <c r="T34" s="435"/>
      <c r="U34" s="435">
        <f>Übersicht!U53</f>
        <v>96</v>
      </c>
      <c r="V34" s="435"/>
      <c r="W34" s="435">
        <f>Übersicht!W53</f>
        <v>99</v>
      </c>
      <c r="X34" s="435"/>
      <c r="Y34" s="435">
        <f>Übersicht!Y53</f>
        <v>150</v>
      </c>
      <c r="Z34" s="435"/>
      <c r="AA34" s="435">
        <f>Übersicht!AA53</f>
        <v>0</v>
      </c>
      <c r="AB34" s="435"/>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8"/>
      <c r="BR34" s="248"/>
      <c r="BS34" s="248"/>
      <c r="BT34" s="248"/>
      <c r="BU34" s="248"/>
      <c r="BV34" s="248"/>
      <c r="BW34" s="248"/>
      <c r="BX34" s="248"/>
      <c r="BY34" s="248"/>
      <c r="BZ34" s="248"/>
      <c r="CA34" s="248"/>
      <c r="CB34" s="248"/>
      <c r="CC34" s="248"/>
      <c r="CD34" s="248"/>
      <c r="CE34" s="248"/>
    </row>
    <row r="35" spans="1:83" s="250" customFormat="1" ht="4.5" customHeight="1">
      <c r="A35" s="56"/>
      <c r="B35" s="56"/>
      <c r="C35" s="5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244"/>
      <c r="BS35" s="244"/>
      <c r="BT35" s="244"/>
      <c r="BU35" s="244"/>
      <c r="BV35" s="244"/>
      <c r="BW35" s="244"/>
      <c r="BX35" s="244"/>
      <c r="BY35" s="244"/>
      <c r="BZ35" s="244"/>
      <c r="CA35" s="244"/>
      <c r="CB35" s="244"/>
      <c r="CC35" s="244"/>
      <c r="CD35" s="244"/>
      <c r="CE35" s="244"/>
    </row>
    <row r="36" spans="1:83" s="252" customFormat="1" ht="12.95" customHeight="1">
      <c r="A36" s="425" t="s">
        <v>5</v>
      </c>
      <c r="B36" s="426"/>
      <c r="C36" s="327"/>
      <c r="D36" s="328"/>
      <c r="E36" s="427">
        <f>IF(E9="","",RANK(E34,$E$34:$AB$34,))</f>
        <v>8</v>
      </c>
      <c r="F36" s="427" t="e">
        <f>IF(#REF!=0,"",RANK(E36,$H$6:$H$17,0))</f>
        <v>#REF!</v>
      </c>
      <c r="G36" s="427">
        <f>IF(G9="","",RANK(G34,$E$34:$AB$34,))</f>
        <v>8</v>
      </c>
      <c r="H36" s="427" t="e">
        <f>IF(#REF!=0,"",RANK(G36,$H$6:$H$17,0))</f>
        <v>#REF!</v>
      </c>
      <c r="I36" s="427">
        <f>IF(I9="","",RANK(I34,$E$34:$AB$34,))</f>
        <v>7</v>
      </c>
      <c r="J36" s="427" t="e">
        <f>IF(#REF!=0,"",RANK(I36,$H$6:$H$17,0))</f>
        <v>#REF!</v>
      </c>
      <c r="K36" s="427">
        <f>IF(K9="","",RANK(K34,$E$34:$AB$34,))</f>
        <v>11</v>
      </c>
      <c r="L36" s="427" t="e">
        <f>IF(#REF!=0,"",RANK(K36,$H$6:$H$17,0))</f>
        <v>#REF!</v>
      </c>
      <c r="M36" s="427">
        <f>IF(M9="","",RANK(M34,$E$34:$AB$34,))</f>
        <v>10</v>
      </c>
      <c r="N36" s="427" t="e">
        <f>IF(#REF!=0,"",RANK(M36,$H$6:$H$17,0))</f>
        <v>#REF!</v>
      </c>
      <c r="O36" s="427">
        <f>IF(O9="","",RANK(O34,$E$34:$AB$34,))</f>
        <v>2</v>
      </c>
      <c r="P36" s="427" t="e">
        <f>IF(#REF!=0,"",RANK(O36,$H$6:$H$17,0))</f>
        <v>#REF!</v>
      </c>
      <c r="Q36" s="427">
        <f>IF(Q9="","",RANK(Q34,$E$34:$AB$34,))</f>
        <v>3</v>
      </c>
      <c r="R36" s="427" t="e">
        <f>IF(#REF!=0,"",RANK(Q36,$H$6:$H$17,0))</f>
        <v>#REF!</v>
      </c>
      <c r="S36" s="427">
        <f>IF(S9="","",RANK(S34,$E$34:$AB$34,))</f>
        <v>6</v>
      </c>
      <c r="T36" s="427" t="e">
        <f>IF(#REF!=0,"",RANK(S36,$H$6:$H$17,0))</f>
        <v>#REF!</v>
      </c>
      <c r="U36" s="427">
        <f>IF(U9="","",RANK(U34,$E$34:$AB$34,))</f>
        <v>5</v>
      </c>
      <c r="V36" s="427" t="e">
        <f>IF(#REF!=0,"",RANK(U36,$H$6:$H$17,0))</f>
        <v>#REF!</v>
      </c>
      <c r="W36" s="427">
        <f>IF(W9="","",RANK(W34,$E$34:$AB$34,))</f>
        <v>4</v>
      </c>
      <c r="X36" s="427" t="e">
        <f>IF(#REF!=0,"",RANK(W36,$H$6:$H$17,0))</f>
        <v>#REF!</v>
      </c>
      <c r="Y36" s="427">
        <f>IF(Y9="","",RANK(Y34,$E$34:$AB$34,))</f>
        <v>1</v>
      </c>
      <c r="Z36" s="427" t="e">
        <f>IF(#REF!=0,"",RANK(Y36,$H$6:$H$17,0))</f>
        <v>#REF!</v>
      </c>
      <c r="AA36" s="427">
        <f>IF(AA9="","",RANK(AA34,$E$34:$AB$34,))</f>
        <v>11</v>
      </c>
      <c r="AB36" s="427" t="e">
        <f>IF(#REF!=0,"",RANK(AA36,$H$6:$H$17,0))</f>
        <v>#REF!</v>
      </c>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51"/>
      <c r="BR36" s="251"/>
      <c r="BS36" s="251"/>
      <c r="BT36" s="251"/>
      <c r="BU36" s="251"/>
      <c r="BV36" s="251"/>
      <c r="BW36" s="251"/>
      <c r="BX36" s="251"/>
      <c r="BY36" s="251"/>
      <c r="BZ36" s="251"/>
      <c r="CA36" s="251"/>
      <c r="CB36" s="251"/>
      <c r="CC36" s="251"/>
      <c r="CD36" s="251"/>
      <c r="CE36" s="251"/>
    </row>
    <row r="37" spans="1:83" s="33" customFormat="1" ht="60" customHeight="1">
      <c r="A37" s="34"/>
      <c r="B37" s="34"/>
      <c r="C37" s="35"/>
      <c r="D37" s="35"/>
      <c r="E37" s="36"/>
      <c r="F37" s="36"/>
      <c r="G37" s="36"/>
      <c r="H37" s="36"/>
      <c r="I37" s="36"/>
      <c r="J37" s="36"/>
      <c r="K37" s="36"/>
      <c r="L37" s="36"/>
      <c r="M37" s="36"/>
      <c r="N37" s="36"/>
      <c r="O37" s="36"/>
      <c r="P37" s="36"/>
      <c r="Q37" s="36"/>
      <c r="R37" s="36"/>
      <c r="S37" s="36"/>
      <c r="T37" s="36"/>
      <c r="U37" s="36"/>
      <c r="V37" s="36"/>
      <c r="W37" s="36"/>
      <c r="X37" s="36"/>
      <c r="Y37" s="36"/>
      <c r="Z37" s="36"/>
      <c r="AA37" s="36"/>
      <c r="AB37" s="36"/>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6"/>
      <c r="BR37" s="116"/>
      <c r="BS37" s="116"/>
      <c r="BT37" s="116"/>
      <c r="BU37" s="116"/>
      <c r="BV37" s="116"/>
      <c r="BW37" s="116"/>
      <c r="BX37" s="116"/>
      <c r="BY37" s="116"/>
      <c r="BZ37" s="116"/>
      <c r="CA37" s="116"/>
      <c r="CB37" s="116"/>
      <c r="CC37" s="116"/>
      <c r="CD37" s="116"/>
      <c r="CE37" s="116"/>
    </row>
    <row r="38" spans="1:83" ht="60" customHeight="1">
      <c r="A38" s="329"/>
      <c r="B38" s="59"/>
      <c r="C38" s="30"/>
      <c r="D38" s="330"/>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row>
    <row r="39" spans="1:83" ht="60" customHeight="1">
      <c r="A39" s="329"/>
      <c r="B39" s="329"/>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row>
    <row r="40" spans="1:83" ht="60" customHeight="1">
      <c r="A40" s="329"/>
      <c r="B40" s="329"/>
      <c r="C40" s="330"/>
      <c r="D40" s="330"/>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row>
    <row r="41" spans="1:83" ht="117" customHeight="1">
      <c r="A41" s="329"/>
      <c r="B41" s="329"/>
      <c r="C41" s="330"/>
      <c r="D41" s="330"/>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row>
  </sheetData>
  <mergeCells count="101">
    <mergeCell ref="AA36:AB36"/>
    <mergeCell ref="O36:P36"/>
    <mergeCell ref="Q36:R36"/>
    <mergeCell ref="S36:T36"/>
    <mergeCell ref="U36:V36"/>
    <mergeCell ref="W36:X36"/>
    <mergeCell ref="Y36:Z36"/>
    <mergeCell ref="U34:V34"/>
    <mergeCell ref="W34:X34"/>
    <mergeCell ref="Y34:Z34"/>
    <mergeCell ref="AA34:AB34"/>
    <mergeCell ref="AA28:AB28"/>
    <mergeCell ref="A34:B34"/>
    <mergeCell ref="E34:F34"/>
    <mergeCell ref="G34:H34"/>
    <mergeCell ref="I34:J34"/>
    <mergeCell ref="K34:L34"/>
    <mergeCell ref="M34:N34"/>
    <mergeCell ref="O34:P34"/>
    <mergeCell ref="Q34:R34"/>
    <mergeCell ref="S34:T34"/>
    <mergeCell ref="O28:P28"/>
    <mergeCell ref="Q28:R28"/>
    <mergeCell ref="S28:T28"/>
    <mergeCell ref="U28:V28"/>
    <mergeCell ref="W28:X28"/>
    <mergeCell ref="Y28:Z28"/>
    <mergeCell ref="E28:F28"/>
    <mergeCell ref="G28:H28"/>
    <mergeCell ref="I28:J28"/>
    <mergeCell ref="K28:L28"/>
    <mergeCell ref="M28:N28"/>
    <mergeCell ref="AA16:AB16"/>
    <mergeCell ref="E23:F23"/>
    <mergeCell ref="G23:H23"/>
    <mergeCell ref="I23:J23"/>
    <mergeCell ref="K23:L23"/>
    <mergeCell ref="M23:N23"/>
    <mergeCell ref="O23:P23"/>
    <mergeCell ref="Q23:R23"/>
    <mergeCell ref="S23:T23"/>
    <mergeCell ref="U23:V23"/>
    <mergeCell ref="W23:X23"/>
    <mergeCell ref="Y23:Z23"/>
    <mergeCell ref="AA23:AB23"/>
    <mergeCell ref="E16:F16"/>
    <mergeCell ref="G16:H16"/>
    <mergeCell ref="I16:J16"/>
    <mergeCell ref="A36:B36"/>
    <mergeCell ref="E36:F36"/>
    <mergeCell ref="G36:H36"/>
    <mergeCell ref="I36:J36"/>
    <mergeCell ref="K36:L36"/>
    <mergeCell ref="M36:N36"/>
    <mergeCell ref="W16:X16"/>
    <mergeCell ref="Y16:Z16"/>
    <mergeCell ref="M8:N8"/>
    <mergeCell ref="O8:P8"/>
    <mergeCell ref="Q8:R8"/>
    <mergeCell ref="K16:L16"/>
    <mergeCell ref="M16:N16"/>
    <mergeCell ref="O16:P16"/>
    <mergeCell ref="Q16:R16"/>
    <mergeCell ref="S16:T16"/>
    <mergeCell ref="U16:V16"/>
    <mergeCell ref="S8:T8"/>
    <mergeCell ref="U8:V8"/>
    <mergeCell ref="Y8:Z8"/>
    <mergeCell ref="AA8:AB8"/>
    <mergeCell ref="E10:F10"/>
    <mergeCell ref="G10:H10"/>
    <mergeCell ref="I10:J10"/>
    <mergeCell ref="K10:L10"/>
    <mergeCell ref="M10:N10"/>
    <mergeCell ref="AA10:AB10"/>
    <mergeCell ref="O10:P10"/>
    <mergeCell ref="Q10:R10"/>
    <mergeCell ref="S10:T10"/>
    <mergeCell ref="U10:V10"/>
    <mergeCell ref="W10:X10"/>
    <mergeCell ref="Y10:Z10"/>
    <mergeCell ref="E8:F8"/>
    <mergeCell ref="G8:H8"/>
    <mergeCell ref="I8:J8"/>
    <mergeCell ref="K8:L8"/>
    <mergeCell ref="W8:X8"/>
    <mergeCell ref="A1:J2"/>
    <mergeCell ref="Y5:Z5"/>
    <mergeCell ref="AA5:AB5"/>
    <mergeCell ref="A7:B7"/>
    <mergeCell ref="S5:T5"/>
    <mergeCell ref="U5:V5"/>
    <mergeCell ref="W5:X5"/>
    <mergeCell ref="M5:N5"/>
    <mergeCell ref="O5:P5"/>
    <mergeCell ref="Q5:R5"/>
    <mergeCell ref="A5:B5"/>
    <mergeCell ref="E5:F5"/>
    <mergeCell ref="G5:H5"/>
    <mergeCell ref="I5:J5"/>
    <mergeCell ref="K5:L5"/>
  </mergeCells>
  <conditionalFormatting sqref="G5:AB36">
    <cfRule type="expression" dxfId="0" priority="1">
      <formula>G$7=""</formula>
    </cfRule>
  </conditionalFormatting>
  <pageMargins left="0.31496062992125984" right="0.31496062992125984" top="0.82677165354330717" bottom="0.15748031496062992" header="0" footer="0.15748031496062992"/>
  <pageSetup paperSize="9" scale="65" orientation="landscape" r:id="rId1"/>
  <headerFooter alignWithMargins="0">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DE72"/>
  <sheetViews>
    <sheetView tabSelected="1" view="pageBreakPreview" zoomScaleNormal="96" zoomScaleSheetLayoutView="100" workbookViewId="0">
      <selection sqref="A1:H2"/>
    </sheetView>
  </sheetViews>
  <sheetFormatPr baseColWidth="10" defaultColWidth="11.42578125" defaultRowHeight="14.25" outlineLevelCol="1"/>
  <cols>
    <col min="1" max="1" width="6.140625" style="7" customWidth="1"/>
    <col min="2" max="2" width="39.7109375" style="7" customWidth="1"/>
    <col min="3" max="3" width="3.85546875" style="8" customWidth="1"/>
    <col min="4" max="4" width="7.85546875" style="8" customWidth="1"/>
    <col min="5" max="5" width="6.140625" style="8" customWidth="1"/>
    <col min="6" max="6" width="11.28515625" style="8" customWidth="1"/>
    <col min="7" max="7" width="6.140625" style="8" customWidth="1"/>
    <col min="8" max="8" width="11.28515625" style="8" customWidth="1"/>
    <col min="9" max="9" width="6.140625" style="8" bestFit="1" customWidth="1"/>
    <col min="10" max="10" width="11.28515625" style="8" customWidth="1"/>
    <col min="11" max="11" width="6.140625" style="8" bestFit="1" customWidth="1"/>
    <col min="12" max="12" width="11.28515625" style="8" customWidth="1"/>
    <col min="13" max="13" width="6.140625" style="8" bestFit="1" customWidth="1"/>
    <col min="14" max="14" width="11.28515625" style="8" customWidth="1"/>
    <col min="15" max="15" width="6.140625" style="8" bestFit="1" customWidth="1"/>
    <col min="16" max="16" width="11.28515625" style="8" customWidth="1"/>
    <col min="17" max="17" width="6.140625" style="8" bestFit="1" customWidth="1"/>
    <col min="18" max="18" width="11.28515625" style="8" customWidth="1"/>
    <col min="19" max="19" width="6.140625" style="8" customWidth="1"/>
    <col min="20" max="20" width="11.28515625" style="8" customWidth="1"/>
    <col min="21" max="21" width="6.140625" style="8" customWidth="1"/>
    <col min="22" max="22" width="11.28515625" style="8" customWidth="1"/>
    <col min="23" max="23" width="6.140625" style="8" customWidth="1"/>
    <col min="24" max="24" width="11.28515625" style="8" customWidth="1"/>
    <col min="25" max="25" width="5.42578125" style="8" customWidth="1"/>
    <col min="26" max="26" width="11.28515625" style="8" customWidth="1"/>
    <col min="27" max="27" width="5.140625" style="8" customWidth="1" outlineLevel="1"/>
    <col min="28" max="28" width="11.28515625" style="8" customWidth="1" outlineLevel="1"/>
    <col min="29" max="29" width="5.7109375" style="63" customWidth="1"/>
    <col min="30" max="109" width="11.42578125" style="112"/>
    <col min="110" max="16384" width="11.42578125" style="9"/>
  </cols>
  <sheetData>
    <row r="1" spans="1:109" s="4" customFormat="1" ht="12.75">
      <c r="A1" s="360" t="s">
        <v>9</v>
      </c>
      <c r="B1" s="360"/>
      <c r="C1" s="360"/>
      <c r="D1" s="360"/>
      <c r="E1" s="360"/>
      <c r="F1" s="360"/>
      <c r="G1" s="360"/>
      <c r="H1" s="360"/>
      <c r="I1" s="3"/>
      <c r="J1" s="3"/>
      <c r="K1" s="3"/>
      <c r="L1" s="3"/>
      <c r="M1" s="3"/>
      <c r="N1" s="3"/>
      <c r="O1" s="3"/>
      <c r="P1" s="3"/>
      <c r="Q1" s="3"/>
      <c r="R1" s="3"/>
      <c r="S1" s="3"/>
      <c r="T1" s="3"/>
      <c r="U1" s="3"/>
      <c r="V1" s="3"/>
      <c r="W1" s="3"/>
      <c r="X1" s="3"/>
      <c r="Y1" s="3"/>
      <c r="Z1" s="3"/>
      <c r="AA1" s="3"/>
      <c r="AB1" s="3"/>
      <c r="AC1" s="13"/>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row>
    <row r="2" spans="1:109" s="4" customFormat="1" ht="12.75">
      <c r="A2" s="360"/>
      <c r="B2" s="360"/>
      <c r="C2" s="360"/>
      <c r="D2" s="360"/>
      <c r="E2" s="360"/>
      <c r="F2" s="360"/>
      <c r="G2" s="360"/>
      <c r="H2" s="360"/>
      <c r="I2" s="3"/>
      <c r="J2" s="3"/>
      <c r="K2" s="3"/>
      <c r="L2" s="3"/>
      <c r="M2" s="3"/>
      <c r="N2" s="3"/>
      <c r="O2" s="3"/>
      <c r="P2" s="3"/>
      <c r="Q2" s="3"/>
      <c r="R2" s="3"/>
      <c r="S2" s="3"/>
      <c r="T2" s="3"/>
      <c r="U2" s="3"/>
      <c r="V2" s="3"/>
      <c r="W2" s="3"/>
      <c r="X2" s="3"/>
      <c r="Y2" s="3"/>
      <c r="Z2" s="3"/>
      <c r="AA2" s="3"/>
      <c r="AB2" s="3"/>
      <c r="AC2" s="13"/>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row>
    <row r="3" spans="1:109" s="4" customFormat="1" ht="15.75">
      <c r="A3" s="208"/>
      <c r="B3" s="208"/>
      <c r="C3" s="208"/>
      <c r="D3" s="208"/>
      <c r="E3" s="208"/>
      <c r="F3" s="208"/>
      <c r="G3" s="208"/>
      <c r="H3" s="208"/>
      <c r="I3" s="3"/>
      <c r="J3" s="3"/>
      <c r="K3" s="3"/>
      <c r="L3" s="3"/>
      <c r="M3" s="3"/>
      <c r="N3" s="3"/>
      <c r="O3" s="3"/>
      <c r="P3" s="3"/>
      <c r="Q3" s="3"/>
      <c r="R3" s="3"/>
      <c r="S3" s="3"/>
      <c r="T3" s="3"/>
      <c r="U3" s="3"/>
      <c r="V3" s="3"/>
      <c r="W3" s="3"/>
      <c r="X3" s="3"/>
      <c r="Y3" s="3"/>
      <c r="Z3" s="3"/>
      <c r="AA3" s="3"/>
      <c r="AB3" s="3"/>
      <c r="AC3" s="13"/>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row>
    <row r="4" spans="1:109" s="4" customFormat="1" ht="15.75">
      <c r="A4" s="208"/>
      <c r="B4" s="208"/>
      <c r="C4" s="208"/>
      <c r="D4" s="208"/>
      <c r="E4" s="208"/>
      <c r="F4" s="208"/>
      <c r="G4" s="208"/>
      <c r="H4" s="208"/>
      <c r="I4" s="3"/>
      <c r="J4" s="3"/>
      <c r="K4" s="3"/>
      <c r="L4" s="3"/>
      <c r="M4" s="3"/>
      <c r="N4" s="3"/>
      <c r="O4" s="3"/>
      <c r="P4" s="3"/>
      <c r="Q4" s="3"/>
      <c r="R4" s="3"/>
      <c r="S4" s="3"/>
      <c r="T4" s="3"/>
      <c r="U4" s="3"/>
      <c r="V4" s="3"/>
      <c r="W4" s="3"/>
      <c r="X4" s="3"/>
      <c r="Y4" s="3"/>
      <c r="Z4" s="3"/>
      <c r="AA4" s="3"/>
      <c r="AB4" s="3"/>
      <c r="AC4" s="13"/>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row>
    <row r="5" spans="1:109" s="4" customFormat="1" ht="15.75">
      <c r="A5" s="208"/>
      <c r="B5" s="208"/>
      <c r="C5" s="208"/>
      <c r="D5" s="208"/>
      <c r="E5" s="208"/>
      <c r="F5" s="208"/>
      <c r="G5" s="208"/>
      <c r="H5" s="208"/>
      <c r="I5" s="3"/>
      <c r="J5" s="3"/>
      <c r="K5" s="3"/>
      <c r="L5" s="3"/>
      <c r="M5" s="3"/>
      <c r="N5" s="3"/>
      <c r="O5" s="3"/>
      <c r="P5" s="3"/>
      <c r="Q5" s="3"/>
      <c r="R5" s="3"/>
      <c r="S5" s="3"/>
      <c r="T5" s="3"/>
      <c r="U5" s="3"/>
      <c r="V5" s="3"/>
      <c r="W5" s="3"/>
      <c r="X5" s="3"/>
      <c r="Y5" s="3"/>
      <c r="Z5" s="3"/>
      <c r="AA5" s="3"/>
      <c r="AB5" s="3"/>
      <c r="AC5" s="13"/>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row>
    <row r="6" spans="1:109" s="2" customFormat="1" ht="13.5" customHeight="1">
      <c r="A6" s="1"/>
      <c r="C6" s="3"/>
      <c r="D6" s="3"/>
      <c r="E6" s="3"/>
      <c r="F6" s="3"/>
      <c r="G6" s="3"/>
      <c r="H6" s="3"/>
      <c r="I6" s="3"/>
      <c r="J6" s="3"/>
      <c r="K6" s="3"/>
      <c r="L6" s="3"/>
      <c r="M6" s="3"/>
      <c r="N6" s="3"/>
      <c r="O6" s="3"/>
      <c r="P6" s="3"/>
      <c r="Q6" s="3"/>
      <c r="R6" s="3"/>
      <c r="S6" s="3"/>
      <c r="T6" s="3"/>
      <c r="U6" s="3"/>
      <c r="V6" s="3"/>
      <c r="W6" s="3"/>
      <c r="X6" s="3"/>
      <c r="Y6" s="3"/>
      <c r="Z6" s="3"/>
      <c r="AA6" s="3"/>
      <c r="AB6" s="3"/>
      <c r="AC6" s="13"/>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row>
    <row r="7" spans="1:109" s="6" customFormat="1" ht="21.95" customHeight="1">
      <c r="A7" s="32" t="s">
        <v>73</v>
      </c>
      <c r="B7" s="5"/>
      <c r="C7" s="17"/>
      <c r="D7" s="17"/>
      <c r="E7" s="17"/>
      <c r="F7" s="17"/>
      <c r="G7" s="17"/>
      <c r="H7" s="17"/>
      <c r="I7" s="17"/>
      <c r="J7" s="17"/>
      <c r="K7" s="17"/>
      <c r="L7" s="17"/>
      <c r="M7" s="17"/>
      <c r="N7" s="17"/>
      <c r="O7" s="17"/>
      <c r="P7" s="17"/>
      <c r="Q7" s="17"/>
      <c r="R7" s="17"/>
      <c r="S7" s="17"/>
      <c r="T7" s="5"/>
      <c r="U7" s="5"/>
      <c r="V7" s="5"/>
      <c r="W7" s="5"/>
      <c r="X7" s="5"/>
      <c r="Y7" s="5"/>
      <c r="Z7" s="5"/>
      <c r="AA7" s="5"/>
      <c r="AB7" s="46"/>
      <c r="AC7" s="16"/>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row>
    <row r="8" spans="1:109" s="6" customFormat="1" ht="15" customHeight="1">
      <c r="A8" s="11"/>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row>
    <row r="9" spans="1:109" s="18" customFormat="1" ht="15" customHeight="1">
      <c r="A9" s="356" t="s">
        <v>6</v>
      </c>
      <c r="B9" s="357"/>
      <c r="C9" s="21"/>
      <c r="D9" s="24"/>
      <c r="E9" s="351" t="s">
        <v>27</v>
      </c>
      <c r="F9" s="351"/>
      <c r="G9" s="351" t="s">
        <v>28</v>
      </c>
      <c r="H9" s="351"/>
      <c r="I9" s="351" t="s">
        <v>29</v>
      </c>
      <c r="J9" s="351"/>
      <c r="K9" s="351" t="s">
        <v>30</v>
      </c>
      <c r="L9" s="351"/>
      <c r="M9" s="351" t="s">
        <v>31</v>
      </c>
      <c r="N9" s="351"/>
      <c r="O9" s="351" t="s">
        <v>32</v>
      </c>
      <c r="P9" s="351"/>
      <c r="Q9" s="351" t="s">
        <v>0</v>
      </c>
      <c r="R9" s="351"/>
      <c r="S9" s="351" t="s">
        <v>33</v>
      </c>
      <c r="T9" s="351"/>
      <c r="U9" s="351" t="s">
        <v>107</v>
      </c>
      <c r="V9" s="351"/>
      <c r="W9" s="351" t="s">
        <v>34</v>
      </c>
      <c r="X9" s="351"/>
      <c r="Y9" s="351" t="s">
        <v>35</v>
      </c>
      <c r="Z9" s="351"/>
      <c r="AA9" s="351" t="s">
        <v>36</v>
      </c>
      <c r="AB9" s="351"/>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row>
    <row r="10" spans="1:109" s="20" customFormat="1" ht="72" customHeight="1">
      <c r="A10" s="358" t="s">
        <v>8</v>
      </c>
      <c r="B10" s="359"/>
      <c r="C10" s="22"/>
      <c r="D10" s="23"/>
      <c r="E10" s="348" t="str">
        <f>'Anbieter A'!$C6</f>
        <v>Firmenbezeichnung, Ort</v>
      </c>
      <c r="F10" s="348"/>
      <c r="G10" s="348" t="str">
        <f>'Anbieter B'!$C6</f>
        <v>Firmenbezeichnung, Ort</v>
      </c>
      <c r="H10" s="348"/>
      <c r="I10" s="348" t="str">
        <f>'Anbieter C'!$C6</f>
        <v>Firmenbezeichnung, Ort</v>
      </c>
      <c r="J10" s="348"/>
      <c r="K10" s="348" t="str">
        <f>'Anbieter D'!$C6</f>
        <v>Firmenbezeichnung, Ort</v>
      </c>
      <c r="L10" s="348"/>
      <c r="M10" s="348" t="str">
        <f>'Anbieter E'!$C6</f>
        <v>Firmenbezeichnung, Ort</v>
      </c>
      <c r="N10" s="348"/>
      <c r="O10" s="348" t="str">
        <f>'Anbieter F'!$C6</f>
        <v>Firmenbezeichnung, Ort</v>
      </c>
      <c r="P10" s="348"/>
      <c r="Q10" s="348" t="str">
        <f>'Anbieter G'!$C6</f>
        <v>Firmenbezeichnung, Ort</v>
      </c>
      <c r="R10" s="348"/>
      <c r="S10" s="348" t="str">
        <f>'Anbieter H'!$C6</f>
        <v>Firmenbezeichnung, Ort</v>
      </c>
      <c r="T10" s="348"/>
      <c r="U10" s="348" t="str">
        <f>'Anbieter I'!$C6</f>
        <v>Firmenbezeichnung, Ort</v>
      </c>
      <c r="V10" s="348"/>
      <c r="W10" s="348" t="str">
        <f>'Anbieter J'!$C6</f>
        <v>Firmenbezeichnung, Ort</v>
      </c>
      <c r="X10" s="348"/>
      <c r="Y10" s="348" t="str">
        <f>'Anbieter K'!$C6</f>
        <v>Firmenbezeichnung, Ort</v>
      </c>
      <c r="Z10" s="348"/>
      <c r="AA10" s="348" t="str">
        <f>'Anbieter L'!$C6</f>
        <v>Firmenbezeichnung, Ort</v>
      </c>
      <c r="AB10" s="348"/>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row>
    <row r="11" spans="1:109" s="20" customFormat="1" ht="12.75" customHeight="1">
      <c r="A11" s="25"/>
      <c r="B11" s="25"/>
      <c r="C11" s="19"/>
      <c r="D11" s="19"/>
      <c r="E11" s="26"/>
      <c r="F11" s="26"/>
      <c r="G11" s="26"/>
      <c r="H11" s="26"/>
      <c r="I11" s="19"/>
      <c r="J11" s="19"/>
      <c r="K11" s="26"/>
      <c r="L11" s="27"/>
      <c r="M11" s="19"/>
      <c r="N11" s="19"/>
      <c r="O11" s="26"/>
      <c r="P11" s="19"/>
      <c r="Q11" s="19"/>
      <c r="R11" s="19"/>
      <c r="S11" s="19"/>
      <c r="T11" s="19"/>
      <c r="U11" s="26"/>
      <c r="V11" s="26"/>
      <c r="W11" s="26"/>
      <c r="X11" s="26"/>
      <c r="Y11" s="26"/>
      <c r="Z11" s="27"/>
      <c r="AA11" s="26"/>
      <c r="AB11" s="2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row>
    <row r="12" spans="1:109" s="101" customFormat="1" ht="16.5" customHeight="1">
      <c r="A12" s="96" t="s">
        <v>53</v>
      </c>
      <c r="B12" s="53"/>
      <c r="C12" s="125"/>
      <c r="D12" s="126"/>
      <c r="E12" s="349" t="str">
        <f>'Anbieter A'!$H9</f>
        <v>Ja /Nein</v>
      </c>
      <c r="F12" s="350"/>
      <c r="G12" s="349" t="str">
        <f>'Anbieter B'!$H9</f>
        <v>Ja /Nein</v>
      </c>
      <c r="H12" s="350"/>
      <c r="I12" s="349" t="str">
        <f>'Anbieter C'!$H9</f>
        <v>Ja /Nein</v>
      </c>
      <c r="J12" s="350"/>
      <c r="K12" s="349" t="str">
        <f>'Anbieter D'!$H9</f>
        <v>Ja /Nein</v>
      </c>
      <c r="L12" s="350"/>
      <c r="M12" s="349" t="str">
        <f>'Anbieter E'!$H9</f>
        <v>Ja /Nein</v>
      </c>
      <c r="N12" s="350"/>
      <c r="O12" s="349" t="str">
        <f>'Anbieter F'!$H9</f>
        <v>Ja /Nein</v>
      </c>
      <c r="P12" s="350"/>
      <c r="Q12" s="349" t="str">
        <f>'Anbieter G'!$H9</f>
        <v>Ja /Nein</v>
      </c>
      <c r="R12" s="350"/>
      <c r="S12" s="349" t="str">
        <f>'Anbieter H'!$H9</f>
        <v>Ja /Nein</v>
      </c>
      <c r="T12" s="350"/>
      <c r="U12" s="349" t="str">
        <f>'Anbieter I'!$H9</f>
        <v>Ja /Nein</v>
      </c>
      <c r="V12" s="350"/>
      <c r="W12" s="349" t="str">
        <f>'Anbieter J'!$H9</f>
        <v>Ja /Nein</v>
      </c>
      <c r="X12" s="350"/>
      <c r="Y12" s="349" t="str">
        <f>'Anbieter K'!$H9</f>
        <v>Ja /Nein</v>
      </c>
      <c r="Z12" s="350"/>
      <c r="AA12" s="349" t="str">
        <f>'Anbieter L'!$H9</f>
        <v>Ja /Nein</v>
      </c>
      <c r="AB12" s="350"/>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row>
    <row r="13" spans="1:109" s="20" customFormat="1" ht="10.5" customHeight="1">
      <c r="A13" s="25"/>
      <c r="B13" s="25"/>
      <c r="C13" s="19"/>
      <c r="D13" s="19"/>
      <c r="E13" s="26"/>
      <c r="F13" s="26"/>
      <c r="G13" s="26"/>
      <c r="H13" s="26"/>
      <c r="I13" s="19"/>
      <c r="J13" s="19"/>
      <c r="K13" s="26"/>
      <c r="L13" s="27"/>
      <c r="M13" s="19"/>
      <c r="N13" s="19"/>
      <c r="O13" s="26"/>
      <c r="P13" s="19"/>
      <c r="Q13" s="19"/>
      <c r="R13" s="19"/>
      <c r="S13" s="19"/>
      <c r="T13" s="19"/>
      <c r="U13" s="26"/>
      <c r="V13" s="26"/>
      <c r="W13" s="26"/>
      <c r="X13" s="26"/>
      <c r="Y13" s="26"/>
      <c r="Z13" s="27"/>
      <c r="AA13" s="26"/>
      <c r="AB13" s="2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row>
    <row r="14" spans="1:109" s="29" customFormat="1" ht="12.75" customHeight="1">
      <c r="A14" s="121" t="s">
        <v>43</v>
      </c>
      <c r="B14" s="122" t="s">
        <v>44</v>
      </c>
      <c r="C14" s="123"/>
      <c r="D14" s="124"/>
      <c r="E14" s="349" t="str">
        <f>'Anbieter A'!$H19</f>
        <v>Ja /Nein</v>
      </c>
      <c r="F14" s="350"/>
      <c r="G14" s="349" t="str">
        <f>'Anbieter B'!$H19</f>
        <v>Ja /Nein</v>
      </c>
      <c r="H14" s="350"/>
      <c r="I14" s="349" t="str">
        <f>'Anbieter C'!$H19</f>
        <v>Ja /Nein</v>
      </c>
      <c r="J14" s="350"/>
      <c r="K14" s="349" t="str">
        <f>'Anbieter D'!$H19</f>
        <v>Ja /Nein</v>
      </c>
      <c r="L14" s="350"/>
      <c r="M14" s="349" t="str">
        <f>'Anbieter E'!$H19</f>
        <v>Ja /Nein</v>
      </c>
      <c r="N14" s="350"/>
      <c r="O14" s="349" t="str">
        <f>'Anbieter F'!$H19</f>
        <v>Ja /Nein</v>
      </c>
      <c r="P14" s="350"/>
      <c r="Q14" s="349" t="str">
        <f>'Anbieter G'!$H19</f>
        <v>Ja /Nein</v>
      </c>
      <c r="R14" s="350"/>
      <c r="S14" s="349" t="str">
        <f>'Anbieter H'!$H19</f>
        <v>Ja /Nein</v>
      </c>
      <c r="T14" s="350"/>
      <c r="U14" s="349" t="str">
        <f>'Anbieter I'!$H19</f>
        <v>Ja /Nein</v>
      </c>
      <c r="V14" s="350"/>
      <c r="W14" s="349" t="str">
        <f>'Anbieter J'!$H19</f>
        <v>Ja /Nein</v>
      </c>
      <c r="X14" s="350"/>
      <c r="Y14" s="349" t="str">
        <f>'Anbieter K'!$H19</f>
        <v>Ja /Nein</v>
      </c>
      <c r="Z14" s="350"/>
      <c r="AA14" s="349" t="str">
        <f>'Anbieter L'!$H19</f>
        <v>Ja /Nein</v>
      </c>
      <c r="AB14" s="350"/>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row>
    <row r="15" spans="1:109" s="20" customFormat="1" ht="10.5" customHeight="1">
      <c r="A15" s="25"/>
      <c r="B15" s="25"/>
      <c r="C15" s="19"/>
      <c r="D15" s="19"/>
      <c r="E15" s="26"/>
      <c r="F15" s="26"/>
      <c r="G15" s="26"/>
      <c r="H15" s="26"/>
      <c r="I15" s="19"/>
      <c r="J15" s="19"/>
      <c r="K15" s="26"/>
      <c r="L15" s="27"/>
      <c r="M15" s="19"/>
      <c r="N15" s="19"/>
      <c r="O15" s="26"/>
      <c r="P15" s="19"/>
      <c r="Q15" s="19"/>
      <c r="R15" s="19"/>
      <c r="S15" s="19"/>
      <c r="T15" s="19"/>
      <c r="U15" s="26"/>
      <c r="V15" s="26"/>
      <c r="W15" s="26"/>
      <c r="X15" s="26"/>
      <c r="Y15" s="26"/>
      <c r="Z15" s="27"/>
      <c r="AA15" s="26"/>
      <c r="AB15" s="2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row>
    <row r="16" spans="1:109" s="45" customFormat="1" ht="24" customHeight="1">
      <c r="A16" s="361" t="s">
        <v>7</v>
      </c>
      <c r="B16" s="362"/>
      <c r="C16" s="39" t="s">
        <v>0</v>
      </c>
      <c r="D16" s="282" t="s">
        <v>10</v>
      </c>
      <c r="E16" s="42" t="s">
        <v>4</v>
      </c>
      <c r="F16" s="43" t="s">
        <v>1</v>
      </c>
      <c r="G16" s="42" t="s">
        <v>4</v>
      </c>
      <c r="H16" s="43" t="s">
        <v>1</v>
      </c>
      <c r="I16" s="42" t="s">
        <v>4</v>
      </c>
      <c r="J16" s="43" t="s">
        <v>1</v>
      </c>
      <c r="K16" s="42" t="s">
        <v>4</v>
      </c>
      <c r="L16" s="43" t="s">
        <v>1</v>
      </c>
      <c r="M16" s="42" t="s">
        <v>4</v>
      </c>
      <c r="N16" s="43" t="s">
        <v>1</v>
      </c>
      <c r="O16" s="42" t="s">
        <v>4</v>
      </c>
      <c r="P16" s="43" t="s">
        <v>1</v>
      </c>
      <c r="Q16" s="42" t="s">
        <v>4</v>
      </c>
      <c r="R16" s="43" t="s">
        <v>1</v>
      </c>
      <c r="S16" s="42" t="s">
        <v>4</v>
      </c>
      <c r="T16" s="43" t="s">
        <v>1</v>
      </c>
      <c r="U16" s="42" t="s">
        <v>4</v>
      </c>
      <c r="V16" s="43" t="s">
        <v>1</v>
      </c>
      <c r="W16" s="42" t="s">
        <v>4</v>
      </c>
      <c r="X16" s="43" t="s">
        <v>1</v>
      </c>
      <c r="Y16" s="42" t="s">
        <v>4</v>
      </c>
      <c r="Z16" s="43" t="s">
        <v>1</v>
      </c>
      <c r="AA16" s="42" t="s">
        <v>4</v>
      </c>
      <c r="AB16" s="43" t="s">
        <v>1</v>
      </c>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row>
    <row r="17" spans="1:109" s="50" customFormat="1" ht="12.75">
      <c r="A17" s="130" t="s">
        <v>11</v>
      </c>
      <c r="B17" s="136" t="s">
        <v>84</v>
      </c>
      <c r="C17" s="119">
        <f>SUM(C18:C22)</f>
        <v>30</v>
      </c>
      <c r="D17" s="120">
        <f>C17*5</f>
        <v>150</v>
      </c>
      <c r="E17" s="344">
        <f>SUM(F18:F22)</f>
        <v>0</v>
      </c>
      <c r="F17" s="345"/>
      <c r="G17" s="344">
        <f>SUM(H18:H22)</f>
        <v>0</v>
      </c>
      <c r="H17" s="345"/>
      <c r="I17" s="344">
        <f>SUM(J18:J22)</f>
        <v>0</v>
      </c>
      <c r="J17" s="345"/>
      <c r="K17" s="344">
        <f>SUM(L18:L22)</f>
        <v>0</v>
      </c>
      <c r="L17" s="345"/>
      <c r="M17" s="344">
        <f>SUM(N18:N22)</f>
        <v>0</v>
      </c>
      <c r="N17" s="345"/>
      <c r="O17" s="344">
        <f>SUM(P18:P22)</f>
        <v>0</v>
      </c>
      <c r="P17" s="345"/>
      <c r="Q17" s="344">
        <f>SUM(R18:R22)</f>
        <v>0</v>
      </c>
      <c r="R17" s="345"/>
      <c r="S17" s="344">
        <f>SUM(T18:T22)</f>
        <v>0</v>
      </c>
      <c r="T17" s="345"/>
      <c r="U17" s="344">
        <f>SUM(V18:V22)</f>
        <v>0</v>
      </c>
      <c r="V17" s="345"/>
      <c r="W17" s="344">
        <f>SUM(X18:X22)</f>
        <v>0</v>
      </c>
      <c r="X17" s="345"/>
      <c r="Y17" s="344">
        <f>SUM(Z18:Z22)</f>
        <v>0</v>
      </c>
      <c r="Z17" s="345"/>
      <c r="AA17" s="344">
        <f>SUM(AB18:AB22)</f>
        <v>0</v>
      </c>
      <c r="AB17" s="345"/>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row>
    <row r="18" spans="1:109" s="40" customFormat="1" ht="12.75">
      <c r="A18" s="129">
        <v>2.1</v>
      </c>
      <c r="B18" s="127" t="s">
        <v>60</v>
      </c>
      <c r="C18" s="104">
        <v>20</v>
      </c>
      <c r="D18" s="188">
        <f>SUM(C18*5)</f>
        <v>100</v>
      </c>
      <c r="E18" s="189">
        <f>'Anbieter A'!$E23</f>
        <v>0</v>
      </c>
      <c r="F18" s="190">
        <f>SUM($C18*E18)</f>
        <v>0</v>
      </c>
      <c r="G18" s="189">
        <f>'Anbieter B'!$E23</f>
        <v>0</v>
      </c>
      <c r="H18" s="190">
        <f>SUM($C18*G18)</f>
        <v>0</v>
      </c>
      <c r="I18" s="189">
        <f>'Anbieter C'!$E23</f>
        <v>0</v>
      </c>
      <c r="J18" s="190">
        <f>SUM($C18*I18)</f>
        <v>0</v>
      </c>
      <c r="K18" s="189">
        <f>'Anbieter D'!$E23</f>
        <v>0</v>
      </c>
      <c r="L18" s="190">
        <f>SUM($C18*K18)</f>
        <v>0</v>
      </c>
      <c r="M18" s="189">
        <f>'Anbieter E'!$E23</f>
        <v>0</v>
      </c>
      <c r="N18" s="190">
        <f>SUM($C18*M18)</f>
        <v>0</v>
      </c>
      <c r="O18" s="189">
        <f>'Anbieter F'!$E23</f>
        <v>0</v>
      </c>
      <c r="P18" s="190">
        <f>SUM($C18*O18)</f>
        <v>0</v>
      </c>
      <c r="Q18" s="189">
        <f>'Anbieter G'!$E23</f>
        <v>0</v>
      </c>
      <c r="R18" s="190">
        <f>SUM($C18*Q18)</f>
        <v>0</v>
      </c>
      <c r="S18" s="189">
        <f>'Anbieter H'!$E23</f>
        <v>0</v>
      </c>
      <c r="T18" s="190">
        <f>SUM($C18*S18)</f>
        <v>0</v>
      </c>
      <c r="U18" s="189">
        <f>'Anbieter I'!$E23</f>
        <v>0</v>
      </c>
      <c r="V18" s="190">
        <f>SUM($C18*U18)</f>
        <v>0</v>
      </c>
      <c r="W18" s="189">
        <f>'Anbieter J'!$E23</f>
        <v>0</v>
      </c>
      <c r="X18" s="190">
        <f>SUM($C18*W18)</f>
        <v>0</v>
      </c>
      <c r="Y18" s="189">
        <f>'Anbieter K'!$E23</f>
        <v>0</v>
      </c>
      <c r="Z18" s="190">
        <f>SUM($C18*Y18)</f>
        <v>0</v>
      </c>
      <c r="AA18" s="189">
        <f>'Anbieter L'!$E23</f>
        <v>0</v>
      </c>
      <c r="AB18" s="190">
        <f>SUM($C18*AA18)</f>
        <v>0</v>
      </c>
    </row>
    <row r="19" spans="1:109" s="40" customFormat="1" ht="13.15" customHeight="1">
      <c r="A19" s="129">
        <v>2.2000000000000002</v>
      </c>
      <c r="B19" s="128" t="s">
        <v>61</v>
      </c>
      <c r="C19" s="97">
        <v>10</v>
      </c>
      <c r="D19" s="188">
        <f>SUM(C19*5)</f>
        <v>50</v>
      </c>
      <c r="E19" s="189">
        <f>'Anbieter A'!$E24</f>
        <v>0</v>
      </c>
      <c r="F19" s="190">
        <f>SUM($C19*E19)</f>
        <v>0</v>
      </c>
      <c r="G19" s="189">
        <f>'Anbieter B'!$E24</f>
        <v>0</v>
      </c>
      <c r="H19" s="190">
        <f>SUM($C19*G19)</f>
        <v>0</v>
      </c>
      <c r="I19" s="189">
        <f>'Anbieter C'!$E24</f>
        <v>0</v>
      </c>
      <c r="J19" s="190">
        <f>SUM($C19*I19)</f>
        <v>0</v>
      </c>
      <c r="K19" s="189">
        <f>'Anbieter D'!$E24</f>
        <v>0</v>
      </c>
      <c r="L19" s="190">
        <f>SUM($C19*K19)</f>
        <v>0</v>
      </c>
      <c r="M19" s="189">
        <f>'Anbieter E'!$E24</f>
        <v>0</v>
      </c>
      <c r="N19" s="190">
        <f>SUM($C19*M19)</f>
        <v>0</v>
      </c>
      <c r="O19" s="189">
        <f>'Anbieter F'!$E24</f>
        <v>0</v>
      </c>
      <c r="P19" s="190">
        <f>SUM($C19*O19)</f>
        <v>0</v>
      </c>
      <c r="Q19" s="189">
        <f>'Anbieter G'!$E24</f>
        <v>0</v>
      </c>
      <c r="R19" s="190">
        <f>SUM($C19*Q19)</f>
        <v>0</v>
      </c>
      <c r="S19" s="189">
        <f>'Anbieter H'!$E24</f>
        <v>0</v>
      </c>
      <c r="T19" s="190">
        <f>SUM($C19*S19)</f>
        <v>0</v>
      </c>
      <c r="U19" s="189">
        <f>'Anbieter I'!$E24</f>
        <v>0</v>
      </c>
      <c r="V19" s="190">
        <f>SUM($C19*U19)</f>
        <v>0</v>
      </c>
      <c r="W19" s="189">
        <f>'Anbieter J'!$E24</f>
        <v>0</v>
      </c>
      <c r="X19" s="190">
        <f>SUM($C19*W19)</f>
        <v>0</v>
      </c>
      <c r="Y19" s="189">
        <f>'Anbieter K'!$E24</f>
        <v>0</v>
      </c>
      <c r="Z19" s="190">
        <f>SUM($C19*Y19)</f>
        <v>0</v>
      </c>
      <c r="AA19" s="189">
        <f>'Anbieter L'!$E24</f>
        <v>0</v>
      </c>
      <c r="AB19" s="190">
        <f>SUM($C19*AA19)</f>
        <v>0</v>
      </c>
    </row>
    <row r="20" spans="1:109" s="40" customFormat="1" ht="13.15" customHeight="1">
      <c r="A20" s="129">
        <v>2.2999999999999998</v>
      </c>
      <c r="B20" s="128" t="s">
        <v>59</v>
      </c>
      <c r="C20" s="97">
        <v>0</v>
      </c>
      <c r="D20" s="188">
        <f>SUM(C20*5)</f>
        <v>0</v>
      </c>
      <c r="E20" s="189">
        <f>'Anbieter A'!$E25</f>
        <v>0</v>
      </c>
      <c r="F20" s="190">
        <f>SUM($C20*E20)</f>
        <v>0</v>
      </c>
      <c r="G20" s="189">
        <f>'Anbieter B'!$E25</f>
        <v>0</v>
      </c>
      <c r="H20" s="190">
        <f>SUM($C20*G20)</f>
        <v>0</v>
      </c>
      <c r="I20" s="189">
        <f>'Anbieter C'!$E25</f>
        <v>0</v>
      </c>
      <c r="J20" s="190">
        <f>SUM($C20*I20)</f>
        <v>0</v>
      </c>
      <c r="K20" s="189">
        <f>'Anbieter D'!$E25</f>
        <v>0</v>
      </c>
      <c r="L20" s="190">
        <f>SUM($C20*K20)</f>
        <v>0</v>
      </c>
      <c r="M20" s="189">
        <f>'Anbieter E'!$E25</f>
        <v>0</v>
      </c>
      <c r="N20" s="190">
        <f>SUM($C20*M20)</f>
        <v>0</v>
      </c>
      <c r="O20" s="189">
        <f>'Anbieter F'!$E25</f>
        <v>0</v>
      </c>
      <c r="P20" s="190">
        <f>SUM($C20*O20)</f>
        <v>0</v>
      </c>
      <c r="Q20" s="189">
        <f>'Anbieter G'!$E25</f>
        <v>0</v>
      </c>
      <c r="R20" s="190">
        <f>SUM($C20*Q20)</f>
        <v>0</v>
      </c>
      <c r="S20" s="189">
        <f>'Anbieter H'!$E25</f>
        <v>0</v>
      </c>
      <c r="T20" s="190">
        <f>SUM($C20*S20)</f>
        <v>0</v>
      </c>
      <c r="U20" s="189">
        <f>'Anbieter I'!$E25</f>
        <v>0</v>
      </c>
      <c r="V20" s="190">
        <f>SUM($C20*U20)</f>
        <v>0</v>
      </c>
      <c r="W20" s="189">
        <f>'Anbieter J'!$E25</f>
        <v>0</v>
      </c>
      <c r="X20" s="190">
        <f>SUM($C20*W20)</f>
        <v>0</v>
      </c>
      <c r="Y20" s="189">
        <f>'Anbieter K'!$E25</f>
        <v>0</v>
      </c>
      <c r="Z20" s="190">
        <f>SUM($C20*Y20)</f>
        <v>0</v>
      </c>
      <c r="AA20" s="189">
        <f>'Anbieter L'!$E25</f>
        <v>0</v>
      </c>
      <c r="AB20" s="190">
        <f>SUM($C20*AA20)</f>
        <v>0</v>
      </c>
    </row>
    <row r="21" spans="1:109" s="40" customFormat="1" ht="13.15" customHeight="1">
      <c r="A21" s="129">
        <v>2.4</v>
      </c>
      <c r="B21" s="128" t="s">
        <v>59</v>
      </c>
      <c r="C21" s="97">
        <v>0</v>
      </c>
      <c r="D21" s="188">
        <f>SUM(C21*5)</f>
        <v>0</v>
      </c>
      <c r="E21" s="189">
        <f>'Anbieter A'!$E26</f>
        <v>0</v>
      </c>
      <c r="F21" s="190">
        <f>SUM($C21*E21)</f>
        <v>0</v>
      </c>
      <c r="G21" s="189">
        <f>'Anbieter B'!$E26</f>
        <v>0</v>
      </c>
      <c r="H21" s="190">
        <f>SUM($C21*G21)</f>
        <v>0</v>
      </c>
      <c r="I21" s="189">
        <f>'Anbieter C'!$E26</f>
        <v>0</v>
      </c>
      <c r="J21" s="190">
        <f>SUM($C21*I21)</f>
        <v>0</v>
      </c>
      <c r="K21" s="189">
        <f>'Anbieter D'!$E26</f>
        <v>0</v>
      </c>
      <c r="L21" s="190">
        <f>SUM($C21*K21)</f>
        <v>0</v>
      </c>
      <c r="M21" s="189">
        <f>'Anbieter E'!$E26</f>
        <v>0</v>
      </c>
      <c r="N21" s="190">
        <f>SUM($C21*M21)</f>
        <v>0</v>
      </c>
      <c r="O21" s="189">
        <f>'Anbieter F'!$E26</f>
        <v>0</v>
      </c>
      <c r="P21" s="190">
        <f>SUM($C21*O21)</f>
        <v>0</v>
      </c>
      <c r="Q21" s="189">
        <f>'Anbieter G'!$E26</f>
        <v>0</v>
      </c>
      <c r="R21" s="190">
        <f>SUM($C21*Q21)</f>
        <v>0</v>
      </c>
      <c r="S21" s="189">
        <f>'Anbieter H'!$E26</f>
        <v>0</v>
      </c>
      <c r="T21" s="190">
        <f>SUM($C21*S21)</f>
        <v>0</v>
      </c>
      <c r="U21" s="189">
        <f>'Anbieter I'!$E26</f>
        <v>0</v>
      </c>
      <c r="V21" s="190">
        <f>SUM($C21*U21)</f>
        <v>0</v>
      </c>
      <c r="W21" s="189">
        <f>'Anbieter J'!$E26</f>
        <v>0</v>
      </c>
      <c r="X21" s="190">
        <f>SUM($C21*W21)</f>
        <v>0</v>
      </c>
      <c r="Y21" s="189">
        <f>'Anbieter K'!$E26</f>
        <v>0</v>
      </c>
      <c r="Z21" s="190">
        <f>SUM($C21*Y21)</f>
        <v>0</v>
      </c>
      <c r="AA21" s="189">
        <f>'Anbieter L'!$E26</f>
        <v>0</v>
      </c>
      <c r="AB21" s="190">
        <f>SUM($C21*AA21)</f>
        <v>0</v>
      </c>
    </row>
    <row r="22" spans="1:109" s="40" customFormat="1" ht="13.15" customHeight="1">
      <c r="A22" s="129">
        <v>2.5</v>
      </c>
      <c r="B22" s="128" t="s">
        <v>59</v>
      </c>
      <c r="C22" s="97">
        <v>0</v>
      </c>
      <c r="D22" s="188">
        <f>SUM(C22*5)</f>
        <v>0</v>
      </c>
      <c r="E22" s="189">
        <f>'Anbieter A'!$E27</f>
        <v>0</v>
      </c>
      <c r="F22" s="190">
        <f>SUM($C22*E22)</f>
        <v>0</v>
      </c>
      <c r="G22" s="189">
        <f>'Anbieter B'!$E27</f>
        <v>0</v>
      </c>
      <c r="H22" s="190">
        <f>SUM($C22*G22)</f>
        <v>0</v>
      </c>
      <c r="I22" s="189">
        <f>'Anbieter C'!$E27</f>
        <v>0</v>
      </c>
      <c r="J22" s="190">
        <f>SUM($C22*I22)</f>
        <v>0</v>
      </c>
      <c r="K22" s="189">
        <f>'Anbieter D'!$E27</f>
        <v>0</v>
      </c>
      <c r="L22" s="190">
        <f>SUM($C22*K22)</f>
        <v>0</v>
      </c>
      <c r="M22" s="189">
        <f>'Anbieter E'!$E27</f>
        <v>0</v>
      </c>
      <c r="N22" s="190">
        <f>SUM($C22*M22)</f>
        <v>0</v>
      </c>
      <c r="O22" s="189">
        <f>'Anbieter F'!$E27</f>
        <v>0</v>
      </c>
      <c r="P22" s="190">
        <f>SUM($C22*O22)</f>
        <v>0</v>
      </c>
      <c r="Q22" s="189">
        <f>'Anbieter G'!$E27</f>
        <v>0</v>
      </c>
      <c r="R22" s="190">
        <f>SUM($C22*Q22)</f>
        <v>0</v>
      </c>
      <c r="S22" s="189">
        <f>'Anbieter H'!$E27</f>
        <v>0</v>
      </c>
      <c r="T22" s="190">
        <f>SUM($C22*S22)</f>
        <v>0</v>
      </c>
      <c r="U22" s="189">
        <f>'Anbieter I'!$E27</f>
        <v>0</v>
      </c>
      <c r="V22" s="190">
        <f>SUM($C22*U22)</f>
        <v>0</v>
      </c>
      <c r="W22" s="189">
        <f>'Anbieter J'!$E27</f>
        <v>0</v>
      </c>
      <c r="X22" s="190">
        <f>SUM($C22*W22)</f>
        <v>0</v>
      </c>
      <c r="Y22" s="189">
        <f>'Anbieter K'!$E27</f>
        <v>0</v>
      </c>
      <c r="Z22" s="190">
        <f>SUM($C22*Y22)</f>
        <v>0</v>
      </c>
      <c r="AA22" s="189">
        <f>'Anbieter L'!$E27</f>
        <v>0</v>
      </c>
      <c r="AB22" s="190">
        <f>SUM($C22*AA22)</f>
        <v>0</v>
      </c>
    </row>
    <row r="23" spans="1:109" s="50" customFormat="1" ht="12.75">
      <c r="A23" s="130" t="s">
        <v>12</v>
      </c>
      <c r="B23" s="136" t="s">
        <v>85</v>
      </c>
      <c r="C23" s="119">
        <f>SUM(C24:C29)</f>
        <v>30</v>
      </c>
      <c r="D23" s="120">
        <f>C23*5</f>
        <v>150</v>
      </c>
      <c r="E23" s="344">
        <f>SUM(F24:F29)</f>
        <v>0</v>
      </c>
      <c r="F23" s="345"/>
      <c r="G23" s="344">
        <f>SUM(H24:H29)</f>
        <v>0</v>
      </c>
      <c r="H23" s="345"/>
      <c r="I23" s="344">
        <f>SUM(J24:J29)</f>
        <v>0</v>
      </c>
      <c r="J23" s="345"/>
      <c r="K23" s="344">
        <f>SUM(L24:L29)</f>
        <v>0</v>
      </c>
      <c r="L23" s="345"/>
      <c r="M23" s="344">
        <f>SUM(N24:N29)</f>
        <v>0</v>
      </c>
      <c r="N23" s="345"/>
      <c r="O23" s="344">
        <f>SUM(P24:P29)</f>
        <v>0</v>
      </c>
      <c r="P23" s="345"/>
      <c r="Q23" s="344">
        <f>SUM(R24:R29)</f>
        <v>0</v>
      </c>
      <c r="R23" s="345"/>
      <c r="S23" s="344">
        <f>SUM(T24:T29)</f>
        <v>0</v>
      </c>
      <c r="T23" s="345"/>
      <c r="U23" s="344">
        <f>SUM(V24:V29)</f>
        <v>0</v>
      </c>
      <c r="V23" s="345"/>
      <c r="W23" s="344">
        <f>SUM(X24:X29)</f>
        <v>0</v>
      </c>
      <c r="X23" s="345"/>
      <c r="Y23" s="344">
        <f>SUM(Z24:Z29)</f>
        <v>0</v>
      </c>
      <c r="Z23" s="345"/>
      <c r="AA23" s="344">
        <f>SUM(AB24:AB29)</f>
        <v>0</v>
      </c>
      <c r="AB23" s="345"/>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row>
    <row r="24" spans="1:109" s="41" customFormat="1" ht="12.75">
      <c r="A24" s="129">
        <v>3.1</v>
      </c>
      <c r="B24" s="133" t="s">
        <v>62</v>
      </c>
      <c r="C24" s="97">
        <v>20</v>
      </c>
      <c r="D24" s="188">
        <f t="shared" ref="D24:D29" si="0">SUM(C24*5)</f>
        <v>100</v>
      </c>
      <c r="E24" s="189">
        <f>'Anbieter A'!$E29</f>
        <v>0</v>
      </c>
      <c r="F24" s="190">
        <f t="shared" ref="F24:F29" si="1">SUM($C24*E24)</f>
        <v>0</v>
      </c>
      <c r="G24" s="189">
        <f>'Anbieter B'!$E29</f>
        <v>0</v>
      </c>
      <c r="H24" s="190">
        <f t="shared" ref="H24:H29" si="2">SUM($C24*G24)</f>
        <v>0</v>
      </c>
      <c r="I24" s="189">
        <f>'Anbieter C'!$E29</f>
        <v>0</v>
      </c>
      <c r="J24" s="190">
        <f t="shared" ref="J24:J29" si="3">SUM($C24*I24)</f>
        <v>0</v>
      </c>
      <c r="K24" s="189">
        <f>'Anbieter D'!$E29</f>
        <v>0</v>
      </c>
      <c r="L24" s="190">
        <f t="shared" ref="L24:L29" si="4">SUM($C24*K24)</f>
        <v>0</v>
      </c>
      <c r="M24" s="189">
        <f>'Anbieter E'!$E29</f>
        <v>0</v>
      </c>
      <c r="N24" s="190">
        <f t="shared" ref="N24:N29" si="5">SUM($C24*M24)</f>
        <v>0</v>
      </c>
      <c r="O24" s="189">
        <f>'Anbieter F'!$E29</f>
        <v>0</v>
      </c>
      <c r="P24" s="190">
        <f t="shared" ref="P24:P29" si="6">SUM($C24*O24)</f>
        <v>0</v>
      </c>
      <c r="Q24" s="189">
        <f>'Anbieter G'!$E29</f>
        <v>0</v>
      </c>
      <c r="R24" s="190">
        <f t="shared" ref="R24:R29" si="7">SUM($C24*Q24)</f>
        <v>0</v>
      </c>
      <c r="S24" s="189">
        <f>'Anbieter H'!$E29</f>
        <v>0</v>
      </c>
      <c r="T24" s="190">
        <f t="shared" ref="T24:T29" si="8">SUM($C24*S24)</f>
        <v>0</v>
      </c>
      <c r="U24" s="189">
        <f>'Anbieter I'!$E29</f>
        <v>0</v>
      </c>
      <c r="V24" s="190">
        <f t="shared" ref="V24:V29" si="9">SUM($C24*U24)</f>
        <v>0</v>
      </c>
      <c r="W24" s="189">
        <f>'Anbieter J'!$E29</f>
        <v>0</v>
      </c>
      <c r="X24" s="190">
        <f t="shared" ref="X24:X29" si="10">SUM($C24*W24)</f>
        <v>0</v>
      </c>
      <c r="Y24" s="189">
        <f>'Anbieter K'!$E29</f>
        <v>0</v>
      </c>
      <c r="Z24" s="190">
        <f t="shared" ref="Z24:Z29" si="11">SUM($C24*Y24)</f>
        <v>0</v>
      </c>
      <c r="AA24" s="189">
        <f>'Anbieter L'!$E29</f>
        <v>0</v>
      </c>
      <c r="AB24" s="190">
        <f t="shared" ref="AB24:AB29" si="12">SUM($C24*AA24)</f>
        <v>0</v>
      </c>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row>
    <row r="25" spans="1:109" s="41" customFormat="1" ht="12.75">
      <c r="A25" s="98">
        <v>3.2</v>
      </c>
      <c r="B25" s="133" t="s">
        <v>77</v>
      </c>
      <c r="C25" s="97">
        <v>10</v>
      </c>
      <c r="D25" s="188">
        <f t="shared" si="0"/>
        <v>50</v>
      </c>
      <c r="E25" s="189">
        <f>'Anbieter A'!$E30</f>
        <v>0</v>
      </c>
      <c r="F25" s="190">
        <f t="shared" si="1"/>
        <v>0</v>
      </c>
      <c r="G25" s="189">
        <f>'Anbieter B'!$E30</f>
        <v>0</v>
      </c>
      <c r="H25" s="190">
        <f t="shared" si="2"/>
        <v>0</v>
      </c>
      <c r="I25" s="189">
        <f>'Anbieter C'!$E30</f>
        <v>0</v>
      </c>
      <c r="J25" s="190">
        <f t="shared" si="3"/>
        <v>0</v>
      </c>
      <c r="K25" s="189">
        <f>'Anbieter D'!$E30</f>
        <v>0</v>
      </c>
      <c r="L25" s="190">
        <f t="shared" si="4"/>
        <v>0</v>
      </c>
      <c r="M25" s="189">
        <f>'Anbieter E'!$E30</f>
        <v>0</v>
      </c>
      <c r="N25" s="190">
        <f t="shared" si="5"/>
        <v>0</v>
      </c>
      <c r="O25" s="189">
        <f>'Anbieter F'!$E30</f>
        <v>0</v>
      </c>
      <c r="P25" s="190">
        <f t="shared" si="6"/>
        <v>0</v>
      </c>
      <c r="Q25" s="189">
        <f>'Anbieter G'!$E30</f>
        <v>0</v>
      </c>
      <c r="R25" s="190">
        <f t="shared" si="7"/>
        <v>0</v>
      </c>
      <c r="S25" s="189">
        <f>'Anbieter H'!$E30</f>
        <v>0</v>
      </c>
      <c r="T25" s="190">
        <f t="shared" si="8"/>
        <v>0</v>
      </c>
      <c r="U25" s="189">
        <f>'Anbieter I'!$E30</f>
        <v>0</v>
      </c>
      <c r="V25" s="190">
        <f t="shared" si="9"/>
        <v>0</v>
      </c>
      <c r="W25" s="189">
        <f>'Anbieter J'!$E30</f>
        <v>0</v>
      </c>
      <c r="X25" s="190">
        <f t="shared" si="10"/>
        <v>0</v>
      </c>
      <c r="Y25" s="189">
        <f>'Anbieter K'!$E30</f>
        <v>0</v>
      </c>
      <c r="Z25" s="190">
        <f t="shared" si="11"/>
        <v>0</v>
      </c>
      <c r="AA25" s="189">
        <f>'Anbieter L'!$E30</f>
        <v>0</v>
      </c>
      <c r="AB25" s="190">
        <f t="shared" si="12"/>
        <v>0</v>
      </c>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row>
    <row r="26" spans="1:109" s="41" customFormat="1" ht="12.75">
      <c r="A26" s="98">
        <v>3.3</v>
      </c>
      <c r="B26" s="133" t="s">
        <v>64</v>
      </c>
      <c r="C26" s="97">
        <v>0</v>
      </c>
      <c r="D26" s="188">
        <f t="shared" si="0"/>
        <v>0</v>
      </c>
      <c r="E26" s="189">
        <f>'Anbieter A'!$E31</f>
        <v>0</v>
      </c>
      <c r="F26" s="190">
        <f t="shared" si="1"/>
        <v>0</v>
      </c>
      <c r="G26" s="189">
        <f>'Anbieter B'!$E31</f>
        <v>0</v>
      </c>
      <c r="H26" s="190">
        <f t="shared" si="2"/>
        <v>0</v>
      </c>
      <c r="I26" s="189">
        <f>'Anbieter C'!$E31</f>
        <v>0</v>
      </c>
      <c r="J26" s="190">
        <f t="shared" si="3"/>
        <v>0</v>
      </c>
      <c r="K26" s="189">
        <f>'Anbieter D'!$E31</f>
        <v>0</v>
      </c>
      <c r="L26" s="190">
        <f t="shared" si="4"/>
        <v>0</v>
      </c>
      <c r="M26" s="189">
        <f>'Anbieter E'!$E31</f>
        <v>0</v>
      </c>
      <c r="N26" s="190">
        <f t="shared" si="5"/>
        <v>0</v>
      </c>
      <c r="O26" s="189">
        <f>'Anbieter F'!$E31</f>
        <v>0</v>
      </c>
      <c r="P26" s="190">
        <f t="shared" si="6"/>
        <v>0</v>
      </c>
      <c r="Q26" s="189">
        <f>'Anbieter G'!$E31</f>
        <v>0</v>
      </c>
      <c r="R26" s="190">
        <f t="shared" si="7"/>
        <v>0</v>
      </c>
      <c r="S26" s="189">
        <f>'Anbieter H'!$E31</f>
        <v>0</v>
      </c>
      <c r="T26" s="190">
        <f t="shared" si="8"/>
        <v>0</v>
      </c>
      <c r="U26" s="189">
        <f>'Anbieter I'!$E31</f>
        <v>0</v>
      </c>
      <c r="V26" s="190">
        <f t="shared" si="9"/>
        <v>0</v>
      </c>
      <c r="W26" s="189">
        <f>'Anbieter J'!$E31</f>
        <v>0</v>
      </c>
      <c r="X26" s="190">
        <f t="shared" si="10"/>
        <v>0</v>
      </c>
      <c r="Y26" s="189">
        <f>'Anbieter K'!$E31</f>
        <v>0</v>
      </c>
      <c r="Z26" s="190">
        <f t="shared" si="11"/>
        <v>0</v>
      </c>
      <c r="AA26" s="189">
        <f>'Anbieter L'!$E31</f>
        <v>0</v>
      </c>
      <c r="AB26" s="190">
        <f t="shared" si="12"/>
        <v>0</v>
      </c>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row>
    <row r="27" spans="1:109" s="41" customFormat="1" ht="12.75">
      <c r="A27" s="98">
        <v>3.4</v>
      </c>
      <c r="B27" s="133" t="s">
        <v>59</v>
      </c>
      <c r="C27" s="97">
        <v>0</v>
      </c>
      <c r="D27" s="188">
        <f t="shared" si="0"/>
        <v>0</v>
      </c>
      <c r="E27" s="189">
        <f>'Anbieter A'!$E32</f>
        <v>0</v>
      </c>
      <c r="F27" s="190">
        <f t="shared" si="1"/>
        <v>0</v>
      </c>
      <c r="G27" s="189">
        <f>'Anbieter B'!$E32</f>
        <v>0</v>
      </c>
      <c r="H27" s="190">
        <f t="shared" si="2"/>
        <v>0</v>
      </c>
      <c r="I27" s="189">
        <f>'Anbieter C'!$E32</f>
        <v>0</v>
      </c>
      <c r="J27" s="190">
        <f t="shared" si="3"/>
        <v>0</v>
      </c>
      <c r="K27" s="189">
        <f>'Anbieter D'!$E32</f>
        <v>0</v>
      </c>
      <c r="L27" s="190">
        <f t="shared" si="4"/>
        <v>0</v>
      </c>
      <c r="M27" s="189">
        <f>'Anbieter E'!$E32</f>
        <v>0</v>
      </c>
      <c r="N27" s="190">
        <f t="shared" si="5"/>
        <v>0</v>
      </c>
      <c r="O27" s="189">
        <f>'Anbieter F'!$E32</f>
        <v>0</v>
      </c>
      <c r="P27" s="190">
        <f t="shared" si="6"/>
        <v>0</v>
      </c>
      <c r="Q27" s="189">
        <f>'Anbieter G'!$E32</f>
        <v>0</v>
      </c>
      <c r="R27" s="190">
        <f t="shared" si="7"/>
        <v>0</v>
      </c>
      <c r="S27" s="189">
        <f>'Anbieter H'!$E32</f>
        <v>0</v>
      </c>
      <c r="T27" s="190">
        <f t="shared" si="8"/>
        <v>0</v>
      </c>
      <c r="U27" s="189">
        <f>'Anbieter I'!$E32</f>
        <v>0</v>
      </c>
      <c r="V27" s="190">
        <f t="shared" si="9"/>
        <v>0</v>
      </c>
      <c r="W27" s="189">
        <f>'Anbieter J'!$E32</f>
        <v>0</v>
      </c>
      <c r="X27" s="190">
        <f t="shared" si="10"/>
        <v>0</v>
      </c>
      <c r="Y27" s="189">
        <f>'Anbieter K'!$E32</f>
        <v>0</v>
      </c>
      <c r="Z27" s="190">
        <f t="shared" si="11"/>
        <v>0</v>
      </c>
      <c r="AA27" s="189">
        <f>'Anbieter L'!$E32</f>
        <v>0</v>
      </c>
      <c r="AB27" s="190">
        <f t="shared" si="12"/>
        <v>0</v>
      </c>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row>
    <row r="28" spans="1:109" s="41" customFormat="1" ht="12.75">
      <c r="A28" s="98">
        <v>3.5</v>
      </c>
      <c r="B28" s="133" t="s">
        <v>59</v>
      </c>
      <c r="C28" s="97">
        <v>0</v>
      </c>
      <c r="D28" s="188">
        <f t="shared" si="0"/>
        <v>0</v>
      </c>
      <c r="E28" s="189">
        <f>'Anbieter A'!$E33</f>
        <v>0</v>
      </c>
      <c r="F28" s="190">
        <f t="shared" si="1"/>
        <v>0</v>
      </c>
      <c r="G28" s="189">
        <f>'Anbieter B'!$E33</f>
        <v>0</v>
      </c>
      <c r="H28" s="190">
        <f t="shared" si="2"/>
        <v>0</v>
      </c>
      <c r="I28" s="189">
        <f>'Anbieter C'!$E33</f>
        <v>0</v>
      </c>
      <c r="J28" s="190">
        <f t="shared" si="3"/>
        <v>0</v>
      </c>
      <c r="K28" s="189">
        <f>'Anbieter D'!$E33</f>
        <v>0</v>
      </c>
      <c r="L28" s="190">
        <f t="shared" si="4"/>
        <v>0</v>
      </c>
      <c r="M28" s="189">
        <f>'Anbieter E'!$E33</f>
        <v>0</v>
      </c>
      <c r="N28" s="190">
        <f t="shared" si="5"/>
        <v>0</v>
      </c>
      <c r="O28" s="189">
        <f>'Anbieter F'!$E33</f>
        <v>0</v>
      </c>
      <c r="P28" s="190">
        <f t="shared" si="6"/>
        <v>0</v>
      </c>
      <c r="Q28" s="189">
        <f>'Anbieter G'!$E33</f>
        <v>0</v>
      </c>
      <c r="R28" s="190">
        <f t="shared" si="7"/>
        <v>0</v>
      </c>
      <c r="S28" s="189">
        <f>'Anbieter H'!$E33</f>
        <v>0</v>
      </c>
      <c r="T28" s="190">
        <f t="shared" si="8"/>
        <v>0</v>
      </c>
      <c r="U28" s="189">
        <f>'Anbieter I'!$E33</f>
        <v>0</v>
      </c>
      <c r="V28" s="190">
        <f t="shared" si="9"/>
        <v>0</v>
      </c>
      <c r="W28" s="189">
        <f>'Anbieter J'!$E33</f>
        <v>0</v>
      </c>
      <c r="X28" s="190">
        <f t="shared" si="10"/>
        <v>0</v>
      </c>
      <c r="Y28" s="189">
        <f>'Anbieter K'!$E33</f>
        <v>0</v>
      </c>
      <c r="Z28" s="190">
        <f t="shared" si="11"/>
        <v>0</v>
      </c>
      <c r="AA28" s="189">
        <f>'Anbieter L'!$E33</f>
        <v>0</v>
      </c>
      <c r="AB28" s="190">
        <f t="shared" si="12"/>
        <v>0</v>
      </c>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row>
    <row r="29" spans="1:109" s="41" customFormat="1" ht="12.75">
      <c r="A29" s="98">
        <v>3.6</v>
      </c>
      <c r="B29" s="133" t="s">
        <v>59</v>
      </c>
      <c r="C29" s="97">
        <v>0</v>
      </c>
      <c r="D29" s="188">
        <f t="shared" si="0"/>
        <v>0</v>
      </c>
      <c r="E29" s="189">
        <f>'Anbieter A'!$E34</f>
        <v>0</v>
      </c>
      <c r="F29" s="190">
        <f t="shared" si="1"/>
        <v>0</v>
      </c>
      <c r="G29" s="189">
        <f>'Anbieter B'!$E34</f>
        <v>0</v>
      </c>
      <c r="H29" s="190">
        <f t="shared" si="2"/>
        <v>0</v>
      </c>
      <c r="I29" s="189">
        <f>'Anbieter C'!$E34</f>
        <v>0</v>
      </c>
      <c r="J29" s="190">
        <f t="shared" si="3"/>
        <v>0</v>
      </c>
      <c r="K29" s="189">
        <f>'Anbieter D'!$E34</f>
        <v>0</v>
      </c>
      <c r="L29" s="190">
        <f t="shared" si="4"/>
        <v>0</v>
      </c>
      <c r="M29" s="189">
        <f>'Anbieter E'!$E34</f>
        <v>0</v>
      </c>
      <c r="N29" s="190">
        <f t="shared" si="5"/>
        <v>0</v>
      </c>
      <c r="O29" s="189">
        <f>'Anbieter F'!$E34</f>
        <v>0</v>
      </c>
      <c r="P29" s="190">
        <f t="shared" si="6"/>
        <v>0</v>
      </c>
      <c r="Q29" s="189">
        <f>'Anbieter G'!$E34</f>
        <v>0</v>
      </c>
      <c r="R29" s="190">
        <f t="shared" si="7"/>
        <v>0</v>
      </c>
      <c r="S29" s="189">
        <f>'Anbieter H'!$E34</f>
        <v>0</v>
      </c>
      <c r="T29" s="190">
        <f t="shared" si="8"/>
        <v>0</v>
      </c>
      <c r="U29" s="189">
        <f>'Anbieter I'!$E34</f>
        <v>0</v>
      </c>
      <c r="V29" s="190">
        <f t="shared" si="9"/>
        <v>0</v>
      </c>
      <c r="W29" s="189">
        <f>'Anbieter J'!$E34</f>
        <v>0</v>
      </c>
      <c r="X29" s="190">
        <f t="shared" si="10"/>
        <v>0</v>
      </c>
      <c r="Y29" s="189">
        <f>'Anbieter K'!$E34</f>
        <v>0</v>
      </c>
      <c r="Z29" s="190">
        <f t="shared" si="11"/>
        <v>0</v>
      </c>
      <c r="AA29" s="189">
        <f>'Anbieter L'!$E34</f>
        <v>0</v>
      </c>
      <c r="AB29" s="190">
        <f t="shared" si="12"/>
        <v>0</v>
      </c>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row>
    <row r="30" spans="1:109" s="103" customFormat="1" ht="12.75">
      <c r="A30" s="131" t="s">
        <v>51</v>
      </c>
      <c r="B30" s="132" t="s">
        <v>78</v>
      </c>
      <c r="C30" s="119">
        <f>SUM(C31:C34)</f>
        <v>10</v>
      </c>
      <c r="D30" s="137">
        <f>C30*5</f>
        <v>50</v>
      </c>
      <c r="E30" s="344">
        <f>SUM(F31:F34)</f>
        <v>0</v>
      </c>
      <c r="F30" s="345"/>
      <c r="G30" s="344">
        <f>SUM(H31:H34)</f>
        <v>0</v>
      </c>
      <c r="H30" s="345"/>
      <c r="I30" s="344">
        <f>SUM(J31:J34)</f>
        <v>0</v>
      </c>
      <c r="J30" s="345"/>
      <c r="K30" s="344">
        <f>SUM(L31:L34)</f>
        <v>0</v>
      </c>
      <c r="L30" s="345"/>
      <c r="M30" s="344">
        <f>SUM(N31:N34)</f>
        <v>0</v>
      </c>
      <c r="N30" s="345"/>
      <c r="O30" s="344">
        <f>SUM(P31:P34)</f>
        <v>0</v>
      </c>
      <c r="P30" s="345"/>
      <c r="Q30" s="344">
        <f>SUM(R31:R34)</f>
        <v>0</v>
      </c>
      <c r="R30" s="345"/>
      <c r="S30" s="344">
        <f>SUM(T31:T34)</f>
        <v>0</v>
      </c>
      <c r="T30" s="345"/>
      <c r="U30" s="344">
        <f>SUM(V31:V34)</f>
        <v>0</v>
      </c>
      <c r="V30" s="345"/>
      <c r="W30" s="344">
        <f>SUM(X31:X34)</f>
        <v>0</v>
      </c>
      <c r="X30" s="345"/>
      <c r="Y30" s="344">
        <f>SUM(Z31:Z34)</f>
        <v>0</v>
      </c>
      <c r="Z30" s="345"/>
      <c r="AA30" s="344">
        <f>SUM(AB31:AB34)</f>
        <v>0</v>
      </c>
      <c r="AB30" s="345"/>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row>
    <row r="31" spans="1:109" s="41" customFormat="1" ht="12.75">
      <c r="A31" s="98">
        <v>4.0999999999999996</v>
      </c>
      <c r="B31" s="133" t="s">
        <v>79</v>
      </c>
      <c r="C31" s="97">
        <v>5</v>
      </c>
      <c r="D31" s="188">
        <f>SUM(C31*5)</f>
        <v>25</v>
      </c>
      <c r="E31" s="189">
        <f>'Anbieter A'!$E36</f>
        <v>0</v>
      </c>
      <c r="F31" s="190">
        <f>SUM($C31*E31)</f>
        <v>0</v>
      </c>
      <c r="G31" s="189">
        <f>'Anbieter B'!$E36</f>
        <v>0</v>
      </c>
      <c r="H31" s="190">
        <f>SUM($C31*G31)</f>
        <v>0</v>
      </c>
      <c r="I31" s="189">
        <f>'Anbieter C'!$E36</f>
        <v>0</v>
      </c>
      <c r="J31" s="190">
        <f>SUM($C31*I31)</f>
        <v>0</v>
      </c>
      <c r="K31" s="189">
        <f>'Anbieter D'!$E36</f>
        <v>0</v>
      </c>
      <c r="L31" s="190">
        <f>SUM($C31*K31)</f>
        <v>0</v>
      </c>
      <c r="M31" s="189">
        <f>'Anbieter E'!$E36</f>
        <v>0</v>
      </c>
      <c r="N31" s="190">
        <f>SUM($C31*M31)</f>
        <v>0</v>
      </c>
      <c r="O31" s="189">
        <f>'Anbieter F'!$E36</f>
        <v>0</v>
      </c>
      <c r="P31" s="190">
        <f>SUM($C31*O31)</f>
        <v>0</v>
      </c>
      <c r="Q31" s="189">
        <f>'Anbieter G'!$E36</f>
        <v>0</v>
      </c>
      <c r="R31" s="190">
        <f>SUM($C31*Q31)</f>
        <v>0</v>
      </c>
      <c r="S31" s="189">
        <f>'Anbieter H'!$E36</f>
        <v>0</v>
      </c>
      <c r="T31" s="190">
        <f>SUM($C31*S31)</f>
        <v>0</v>
      </c>
      <c r="U31" s="189">
        <f>'Anbieter I'!$E36</f>
        <v>0</v>
      </c>
      <c r="V31" s="190">
        <f>SUM($C31*U31)</f>
        <v>0</v>
      </c>
      <c r="W31" s="189">
        <f>'Anbieter J'!$E36</f>
        <v>0</v>
      </c>
      <c r="X31" s="190">
        <f>SUM($C31*W31)</f>
        <v>0</v>
      </c>
      <c r="Y31" s="189">
        <f>'Anbieter K'!$E36</f>
        <v>0</v>
      </c>
      <c r="Z31" s="190">
        <f>SUM($C31*Y31)</f>
        <v>0</v>
      </c>
      <c r="AA31" s="189">
        <f>'Anbieter L'!$E36</f>
        <v>0</v>
      </c>
      <c r="AB31" s="190">
        <f>SUM($C31*AA31)</f>
        <v>0</v>
      </c>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row>
    <row r="32" spans="1:109" s="41" customFormat="1" ht="12.75">
      <c r="A32" s="98">
        <v>4.2</v>
      </c>
      <c r="B32" s="133" t="s">
        <v>80</v>
      </c>
      <c r="C32" s="97">
        <v>5</v>
      </c>
      <c r="D32" s="188">
        <f>SUM(C32*5)</f>
        <v>25</v>
      </c>
      <c r="E32" s="189">
        <f>'Anbieter A'!$E37</f>
        <v>0</v>
      </c>
      <c r="F32" s="190">
        <f>SUM($C32*E32)</f>
        <v>0</v>
      </c>
      <c r="G32" s="189">
        <f>'Anbieter B'!$E37</f>
        <v>0</v>
      </c>
      <c r="H32" s="190">
        <f>SUM($C32*G32)</f>
        <v>0</v>
      </c>
      <c r="I32" s="189">
        <f>'Anbieter C'!$E37</f>
        <v>0</v>
      </c>
      <c r="J32" s="190">
        <f>SUM($C32*I32)</f>
        <v>0</v>
      </c>
      <c r="K32" s="189">
        <f>'Anbieter D'!$E37</f>
        <v>0</v>
      </c>
      <c r="L32" s="190">
        <f>SUM($C32*K32)</f>
        <v>0</v>
      </c>
      <c r="M32" s="189">
        <f>'Anbieter E'!$E37</f>
        <v>0</v>
      </c>
      <c r="N32" s="190">
        <f>SUM($C32*M32)</f>
        <v>0</v>
      </c>
      <c r="O32" s="189">
        <f>'Anbieter F'!$E37</f>
        <v>0</v>
      </c>
      <c r="P32" s="190">
        <f>SUM($C32*O32)</f>
        <v>0</v>
      </c>
      <c r="Q32" s="189">
        <f>'Anbieter G'!$E37</f>
        <v>0</v>
      </c>
      <c r="R32" s="190">
        <f>SUM($C32*Q32)</f>
        <v>0</v>
      </c>
      <c r="S32" s="189">
        <f>'Anbieter H'!$E37</f>
        <v>0</v>
      </c>
      <c r="T32" s="190">
        <f>SUM($C32*S32)</f>
        <v>0</v>
      </c>
      <c r="U32" s="189">
        <f>'Anbieter I'!$E37</f>
        <v>0</v>
      </c>
      <c r="V32" s="190">
        <f>SUM($C32*U32)</f>
        <v>0</v>
      </c>
      <c r="W32" s="189">
        <f>'Anbieter J'!$E37</f>
        <v>0</v>
      </c>
      <c r="X32" s="190">
        <f>SUM($C32*W32)</f>
        <v>0</v>
      </c>
      <c r="Y32" s="189">
        <f>'Anbieter K'!$E37</f>
        <v>0</v>
      </c>
      <c r="Z32" s="190">
        <f>SUM($C32*Y32)</f>
        <v>0</v>
      </c>
      <c r="AA32" s="189">
        <f>'Anbieter L'!$E37</f>
        <v>0</v>
      </c>
      <c r="AB32" s="190">
        <f>SUM($C32*AA32)</f>
        <v>0</v>
      </c>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row>
    <row r="33" spans="1:109" s="41" customFormat="1" ht="12.75">
      <c r="A33" s="98">
        <v>4.3</v>
      </c>
      <c r="B33" s="133" t="s">
        <v>59</v>
      </c>
      <c r="C33" s="97">
        <v>0</v>
      </c>
      <c r="D33" s="188">
        <f>SUM(C33*5)</f>
        <v>0</v>
      </c>
      <c r="E33" s="189">
        <f>'Anbieter A'!$E38</f>
        <v>0</v>
      </c>
      <c r="F33" s="190">
        <f>SUM($C33*E33)</f>
        <v>0</v>
      </c>
      <c r="G33" s="189">
        <f>'Anbieter B'!$E38</f>
        <v>0</v>
      </c>
      <c r="H33" s="190">
        <f>SUM($C33*G33)</f>
        <v>0</v>
      </c>
      <c r="I33" s="189">
        <f>'Anbieter C'!$E38</f>
        <v>0</v>
      </c>
      <c r="J33" s="190">
        <f>SUM($C33*I33)</f>
        <v>0</v>
      </c>
      <c r="K33" s="189">
        <f>'Anbieter D'!$E38</f>
        <v>0</v>
      </c>
      <c r="L33" s="190">
        <f>SUM($C33*K33)</f>
        <v>0</v>
      </c>
      <c r="M33" s="189">
        <f>'Anbieter E'!$E38</f>
        <v>0</v>
      </c>
      <c r="N33" s="190">
        <f>SUM($C33*M33)</f>
        <v>0</v>
      </c>
      <c r="O33" s="189">
        <f>'Anbieter F'!$E38</f>
        <v>0</v>
      </c>
      <c r="P33" s="190">
        <f>SUM($C33*O33)</f>
        <v>0</v>
      </c>
      <c r="Q33" s="189">
        <f>'Anbieter G'!$E38</f>
        <v>0</v>
      </c>
      <c r="R33" s="190">
        <f>SUM($C33*Q33)</f>
        <v>0</v>
      </c>
      <c r="S33" s="189">
        <f>'Anbieter H'!$E38</f>
        <v>0</v>
      </c>
      <c r="T33" s="190">
        <f>SUM($C33*S33)</f>
        <v>0</v>
      </c>
      <c r="U33" s="189">
        <f>'Anbieter I'!$E38</f>
        <v>0</v>
      </c>
      <c r="V33" s="190">
        <f>SUM($C33*U33)</f>
        <v>0</v>
      </c>
      <c r="W33" s="189">
        <f>'Anbieter J'!$E38</f>
        <v>0</v>
      </c>
      <c r="X33" s="190">
        <f>SUM($C33*W33)</f>
        <v>0</v>
      </c>
      <c r="Y33" s="189">
        <f>'Anbieter K'!$E38</f>
        <v>0</v>
      </c>
      <c r="Z33" s="190">
        <f>SUM($C33*Y33)</f>
        <v>0</v>
      </c>
      <c r="AA33" s="189">
        <f>'Anbieter L'!$E38</f>
        <v>0</v>
      </c>
      <c r="AB33" s="190">
        <f>SUM($C33*AA33)</f>
        <v>0</v>
      </c>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row>
    <row r="34" spans="1:109" s="41" customFormat="1" ht="12.75">
      <c r="A34" s="98">
        <v>4.4000000000000004</v>
      </c>
      <c r="B34" s="133" t="s">
        <v>59</v>
      </c>
      <c r="C34" s="97">
        <v>0</v>
      </c>
      <c r="D34" s="188">
        <f>SUM(C34*5)</f>
        <v>0</v>
      </c>
      <c r="E34" s="189">
        <f>'Anbieter A'!$E39</f>
        <v>0</v>
      </c>
      <c r="F34" s="190">
        <f>SUM($C34*E34)</f>
        <v>0</v>
      </c>
      <c r="G34" s="189">
        <f>'Anbieter B'!$E39</f>
        <v>0</v>
      </c>
      <c r="H34" s="190">
        <f>SUM($C34*G34)</f>
        <v>0</v>
      </c>
      <c r="I34" s="189">
        <f>'Anbieter C'!$E39</f>
        <v>0</v>
      </c>
      <c r="J34" s="190">
        <f>SUM($C34*I34)</f>
        <v>0</v>
      </c>
      <c r="K34" s="189">
        <f>'Anbieter D'!$E39</f>
        <v>0</v>
      </c>
      <c r="L34" s="190">
        <f>SUM($C34*K34)</f>
        <v>0</v>
      </c>
      <c r="M34" s="189">
        <f>'Anbieter E'!$E39</f>
        <v>0</v>
      </c>
      <c r="N34" s="190">
        <f>SUM($C34*M34)</f>
        <v>0</v>
      </c>
      <c r="O34" s="189">
        <f>'Anbieter F'!$E39</f>
        <v>0</v>
      </c>
      <c r="P34" s="190">
        <f>SUM($C34*O34)</f>
        <v>0</v>
      </c>
      <c r="Q34" s="189">
        <f>'Anbieter G'!$E39</f>
        <v>0</v>
      </c>
      <c r="R34" s="190">
        <f>SUM($C34*Q34)</f>
        <v>0</v>
      </c>
      <c r="S34" s="189">
        <f>'Anbieter H'!$E39</f>
        <v>0</v>
      </c>
      <c r="T34" s="190">
        <f>SUM($C34*S34)</f>
        <v>0</v>
      </c>
      <c r="U34" s="189">
        <f>'Anbieter I'!$E39</f>
        <v>0</v>
      </c>
      <c r="V34" s="190">
        <f>SUM($C34*U34)</f>
        <v>0</v>
      </c>
      <c r="W34" s="189">
        <f>'Anbieter J'!$E39</f>
        <v>0</v>
      </c>
      <c r="X34" s="190">
        <f>SUM($C34*W34)</f>
        <v>0</v>
      </c>
      <c r="Y34" s="189">
        <f>'Anbieter K'!$E39</f>
        <v>0</v>
      </c>
      <c r="Z34" s="190">
        <f>SUM($C34*Y34)</f>
        <v>0</v>
      </c>
      <c r="AA34" s="189">
        <f>'Anbieter L'!$E39</f>
        <v>0</v>
      </c>
      <c r="AB34" s="190">
        <f>SUM($C34*AA34)</f>
        <v>0</v>
      </c>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row>
    <row r="35" spans="1:109" s="103" customFormat="1" ht="12.75">
      <c r="A35" s="131" t="s">
        <v>52</v>
      </c>
      <c r="B35" s="132" t="s">
        <v>105</v>
      </c>
      <c r="C35" s="138">
        <f>SUM(C36:C38)</f>
        <v>0</v>
      </c>
      <c r="D35" s="138">
        <f>C35*5</f>
        <v>0</v>
      </c>
      <c r="E35" s="344">
        <f>SUM(F36:F38)</f>
        <v>0</v>
      </c>
      <c r="F35" s="345"/>
      <c r="G35" s="344">
        <f>SUM(H36:H38)</f>
        <v>0</v>
      </c>
      <c r="H35" s="345"/>
      <c r="I35" s="344">
        <f>SUM(J36:J38)</f>
        <v>0</v>
      </c>
      <c r="J35" s="345"/>
      <c r="K35" s="344">
        <f>SUM(L36:L38)</f>
        <v>0</v>
      </c>
      <c r="L35" s="345"/>
      <c r="M35" s="344">
        <f>SUM(N36:N38)</f>
        <v>0</v>
      </c>
      <c r="N35" s="345"/>
      <c r="O35" s="344">
        <f>SUM(P36:P38)</f>
        <v>0</v>
      </c>
      <c r="P35" s="345"/>
      <c r="Q35" s="344">
        <f>SUM(R36:R38)</f>
        <v>0</v>
      </c>
      <c r="R35" s="345"/>
      <c r="S35" s="344">
        <f>SUM(T36:T38)</f>
        <v>0</v>
      </c>
      <c r="T35" s="345"/>
      <c r="U35" s="344">
        <f>SUM(V36:V38)</f>
        <v>0</v>
      </c>
      <c r="V35" s="345"/>
      <c r="W35" s="344">
        <f>SUM(X36:X38)</f>
        <v>0</v>
      </c>
      <c r="X35" s="345"/>
      <c r="Y35" s="344">
        <f>SUM(Z36:Z38)</f>
        <v>0</v>
      </c>
      <c r="Z35" s="345"/>
      <c r="AA35" s="344">
        <f>SUM(AB36:AB38)</f>
        <v>0</v>
      </c>
      <c r="AB35" s="345"/>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row>
    <row r="36" spans="1:109" s="41" customFormat="1" ht="12.75">
      <c r="A36" s="98">
        <v>5.0999999999999996</v>
      </c>
      <c r="B36" s="133" t="s">
        <v>59</v>
      </c>
      <c r="C36" s="97">
        <v>0</v>
      </c>
      <c r="D36" s="188">
        <f>SUM(C36*5)</f>
        <v>0</v>
      </c>
      <c r="E36" s="189">
        <f>'Anbieter A'!$E41</f>
        <v>0</v>
      </c>
      <c r="F36" s="190">
        <f>SUM($C36*E36)</f>
        <v>0</v>
      </c>
      <c r="G36" s="189">
        <f>'Anbieter B'!$E41</f>
        <v>0</v>
      </c>
      <c r="H36" s="190">
        <f>SUM($C36*G36)</f>
        <v>0</v>
      </c>
      <c r="I36" s="189">
        <f>'Anbieter C'!$E41</f>
        <v>0</v>
      </c>
      <c r="J36" s="190">
        <f>SUM($C36*I36)</f>
        <v>0</v>
      </c>
      <c r="K36" s="189">
        <f>'Anbieter D'!$E41</f>
        <v>0</v>
      </c>
      <c r="L36" s="190">
        <f>SUM($C36*K36)</f>
        <v>0</v>
      </c>
      <c r="M36" s="189">
        <f>'Anbieter E'!$E41</f>
        <v>0</v>
      </c>
      <c r="N36" s="190">
        <f>SUM($C36*M36)</f>
        <v>0</v>
      </c>
      <c r="O36" s="189">
        <f>'Anbieter F'!$E41</f>
        <v>0</v>
      </c>
      <c r="P36" s="190">
        <f>SUM($C36*O36)</f>
        <v>0</v>
      </c>
      <c r="Q36" s="189">
        <f>'Anbieter G'!$E41</f>
        <v>0</v>
      </c>
      <c r="R36" s="190">
        <f>SUM($C36*Q36)</f>
        <v>0</v>
      </c>
      <c r="S36" s="189">
        <f>'Anbieter H'!$E41</f>
        <v>0</v>
      </c>
      <c r="T36" s="190">
        <f>SUM($C36*S36)</f>
        <v>0</v>
      </c>
      <c r="U36" s="189">
        <f>'Anbieter I'!$E41</f>
        <v>0</v>
      </c>
      <c r="V36" s="190">
        <f>SUM($C36*U36)</f>
        <v>0</v>
      </c>
      <c r="W36" s="189">
        <f>'Anbieter J'!$E41</f>
        <v>0</v>
      </c>
      <c r="X36" s="190">
        <f>SUM($C36*W36)</f>
        <v>0</v>
      </c>
      <c r="Y36" s="189">
        <f>'Anbieter K'!$E41</f>
        <v>0</v>
      </c>
      <c r="Z36" s="190">
        <f>SUM($C36*Y36)</f>
        <v>0</v>
      </c>
      <c r="AA36" s="189">
        <f>'Anbieter L'!$E41</f>
        <v>0</v>
      </c>
      <c r="AB36" s="190">
        <f>SUM($C36*AA36)</f>
        <v>0</v>
      </c>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row>
    <row r="37" spans="1:109" s="41" customFormat="1" ht="12.75">
      <c r="A37" s="98">
        <v>5.2</v>
      </c>
      <c r="B37" s="133" t="s">
        <v>59</v>
      </c>
      <c r="C37" s="97">
        <v>0</v>
      </c>
      <c r="D37" s="188">
        <f>SUM(C37*5)</f>
        <v>0</v>
      </c>
      <c r="E37" s="189">
        <f>'Anbieter A'!$E42</f>
        <v>0</v>
      </c>
      <c r="F37" s="190">
        <f>SUM($C37*E37)</f>
        <v>0</v>
      </c>
      <c r="G37" s="189">
        <f>'Anbieter B'!$E42</f>
        <v>0</v>
      </c>
      <c r="H37" s="190">
        <f>SUM($C37*G37)</f>
        <v>0</v>
      </c>
      <c r="I37" s="189">
        <f>'Anbieter C'!$E42</f>
        <v>0</v>
      </c>
      <c r="J37" s="190">
        <f>SUM($C37*I37)</f>
        <v>0</v>
      </c>
      <c r="K37" s="189">
        <f>'Anbieter D'!$E42</f>
        <v>0</v>
      </c>
      <c r="L37" s="190">
        <f>SUM($C37*K37)</f>
        <v>0</v>
      </c>
      <c r="M37" s="189">
        <f>'Anbieter E'!$E42</f>
        <v>0</v>
      </c>
      <c r="N37" s="190">
        <f>SUM($C37*M37)</f>
        <v>0</v>
      </c>
      <c r="O37" s="189">
        <f>'Anbieter F'!$E42</f>
        <v>0</v>
      </c>
      <c r="P37" s="190">
        <f>SUM($C37*O37)</f>
        <v>0</v>
      </c>
      <c r="Q37" s="189">
        <f>'Anbieter G'!$E42</f>
        <v>0</v>
      </c>
      <c r="R37" s="190">
        <f>SUM($C37*Q37)</f>
        <v>0</v>
      </c>
      <c r="S37" s="189">
        <f>'Anbieter H'!$E42</f>
        <v>0</v>
      </c>
      <c r="T37" s="190">
        <f>SUM($C37*S37)</f>
        <v>0</v>
      </c>
      <c r="U37" s="189">
        <f>'Anbieter I'!$E42</f>
        <v>0</v>
      </c>
      <c r="V37" s="190">
        <f>SUM($C37*U37)</f>
        <v>0</v>
      </c>
      <c r="W37" s="189">
        <f>'Anbieter J'!$E42</f>
        <v>0</v>
      </c>
      <c r="X37" s="190">
        <f>SUM($C37*W37)</f>
        <v>0</v>
      </c>
      <c r="Y37" s="189">
        <f>'Anbieter K'!$E42</f>
        <v>0</v>
      </c>
      <c r="Z37" s="190">
        <f>SUM($C37*Y37)</f>
        <v>0</v>
      </c>
      <c r="AA37" s="189">
        <f>'Anbieter L'!$E42</f>
        <v>0</v>
      </c>
      <c r="AB37" s="190">
        <f>SUM($C37*AA37)</f>
        <v>0</v>
      </c>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row>
    <row r="38" spans="1:109" s="41" customFormat="1" ht="12.75">
      <c r="A38" s="98">
        <v>5.3</v>
      </c>
      <c r="B38" s="133" t="s">
        <v>59</v>
      </c>
      <c r="C38" s="97">
        <v>0</v>
      </c>
      <c r="D38" s="188">
        <f>SUM(C38*5)</f>
        <v>0</v>
      </c>
      <c r="E38" s="189">
        <f>'Anbieter A'!$E43</f>
        <v>0</v>
      </c>
      <c r="F38" s="190">
        <f>SUM($C38*E38)</f>
        <v>0</v>
      </c>
      <c r="G38" s="189">
        <f>'Anbieter B'!$E43</f>
        <v>0</v>
      </c>
      <c r="H38" s="190">
        <f>SUM($C38*G38)</f>
        <v>0</v>
      </c>
      <c r="I38" s="189">
        <f>'Anbieter C'!$E43</f>
        <v>0</v>
      </c>
      <c r="J38" s="190">
        <f>SUM($C38*I38)</f>
        <v>0</v>
      </c>
      <c r="K38" s="189">
        <f>'Anbieter D'!$E43</f>
        <v>0</v>
      </c>
      <c r="L38" s="190">
        <f>SUM($C38*K38)</f>
        <v>0</v>
      </c>
      <c r="M38" s="189">
        <f>'Anbieter E'!$E43</f>
        <v>0</v>
      </c>
      <c r="N38" s="190">
        <f>SUM($C38*M38)</f>
        <v>0</v>
      </c>
      <c r="O38" s="189">
        <f>'Anbieter F'!$E43</f>
        <v>0</v>
      </c>
      <c r="P38" s="190">
        <f>SUM($C38*O38)</f>
        <v>0</v>
      </c>
      <c r="Q38" s="189">
        <f>'Anbieter G'!$E43</f>
        <v>0</v>
      </c>
      <c r="R38" s="190">
        <f>SUM($C38*Q38)</f>
        <v>0</v>
      </c>
      <c r="S38" s="189">
        <f>'Anbieter H'!$E43</f>
        <v>0</v>
      </c>
      <c r="T38" s="190">
        <f>SUM($C38*S38)</f>
        <v>0</v>
      </c>
      <c r="U38" s="189">
        <f>'Anbieter I'!$E43</f>
        <v>0</v>
      </c>
      <c r="V38" s="190">
        <f>SUM($C38*U38)</f>
        <v>0</v>
      </c>
      <c r="W38" s="189">
        <f>'Anbieter J'!$E43</f>
        <v>0</v>
      </c>
      <c r="X38" s="190">
        <f>SUM($C38*W38)</f>
        <v>0</v>
      </c>
      <c r="Y38" s="189">
        <f>'Anbieter K'!$E43</f>
        <v>0</v>
      </c>
      <c r="Z38" s="190">
        <f>SUM($C38*Y38)</f>
        <v>0</v>
      </c>
      <c r="AA38" s="189">
        <f>'Anbieter L'!$E43</f>
        <v>0</v>
      </c>
      <c r="AB38" s="190">
        <f>SUM($C38*AA38)</f>
        <v>0</v>
      </c>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row>
    <row r="39" spans="1:109" s="50" customFormat="1" ht="6.75" customHeight="1">
      <c r="A39" s="200"/>
      <c r="B39" s="201"/>
      <c r="C39" s="202"/>
      <c r="D39" s="203"/>
      <c r="E39" s="205"/>
      <c r="F39" s="206"/>
      <c r="G39" s="205"/>
      <c r="H39" s="206"/>
      <c r="I39" s="205"/>
      <c r="J39" s="206"/>
      <c r="K39" s="205"/>
      <c r="L39" s="206"/>
      <c r="M39" s="205"/>
      <c r="N39" s="206"/>
      <c r="O39" s="205"/>
      <c r="P39" s="206"/>
      <c r="Q39" s="205"/>
      <c r="R39" s="206"/>
      <c r="S39" s="205"/>
      <c r="T39" s="206"/>
      <c r="U39" s="205"/>
      <c r="V39" s="206"/>
      <c r="W39" s="205"/>
      <c r="X39" s="206"/>
      <c r="Y39" s="205"/>
      <c r="Z39" s="206"/>
      <c r="AA39" s="205"/>
      <c r="AB39" s="206"/>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row>
    <row r="40" spans="1:109" s="52" customFormat="1">
      <c r="A40" s="355" t="s">
        <v>13</v>
      </c>
      <c r="B40" s="355"/>
      <c r="C40" s="51">
        <f>SUM(C17+C23+C35+C30)</f>
        <v>70</v>
      </c>
      <c r="D40" s="51">
        <f>SUM(D17+D23+D30+D35)</f>
        <v>350</v>
      </c>
      <c r="E40" s="342">
        <f>SUM(E17,E23,E35,E30)</f>
        <v>0</v>
      </c>
      <c r="F40" s="343"/>
      <c r="G40" s="342">
        <f>SUM(G17,G23,G35,G30)</f>
        <v>0</v>
      </c>
      <c r="H40" s="343"/>
      <c r="I40" s="342">
        <f>SUM(I17,I23,I35,I30)</f>
        <v>0</v>
      </c>
      <c r="J40" s="343"/>
      <c r="K40" s="342">
        <f>SUM(K17,K23,K35,K30)</f>
        <v>0</v>
      </c>
      <c r="L40" s="343"/>
      <c r="M40" s="342">
        <f>SUM(M17,M23,M35,M30)</f>
        <v>0</v>
      </c>
      <c r="N40" s="343"/>
      <c r="O40" s="342">
        <f>SUM(O17,O23,O35,O30)</f>
        <v>0</v>
      </c>
      <c r="P40" s="343"/>
      <c r="Q40" s="342">
        <f>SUM(Q17,Q23,Q35,Q30)</f>
        <v>0</v>
      </c>
      <c r="R40" s="343"/>
      <c r="S40" s="342">
        <f>SUM(S17,S23,S35,S30)</f>
        <v>0</v>
      </c>
      <c r="T40" s="343"/>
      <c r="U40" s="342">
        <f>SUM(U17,U23,U35,U30)</f>
        <v>0</v>
      </c>
      <c r="V40" s="343"/>
      <c r="W40" s="342">
        <f>SUM(W17,W23,W35,W30)</f>
        <v>0</v>
      </c>
      <c r="X40" s="343"/>
      <c r="Y40" s="342">
        <f>SUM(Y17,Y23,Y35,Y30)</f>
        <v>0</v>
      </c>
      <c r="Z40" s="343"/>
      <c r="AA40" s="342">
        <f>SUM(AA17,AA23,AA35,AA30)</f>
        <v>0</v>
      </c>
      <c r="AB40" s="343"/>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113"/>
      <c r="CR40" s="113"/>
      <c r="CS40" s="113"/>
      <c r="CT40" s="113"/>
      <c r="CU40" s="113"/>
      <c r="CV40" s="113"/>
      <c r="CW40" s="113"/>
      <c r="CX40" s="113"/>
      <c r="CY40" s="113"/>
      <c r="CZ40" s="113"/>
      <c r="DA40" s="113"/>
      <c r="DB40" s="113"/>
      <c r="DC40" s="113"/>
      <c r="DD40" s="113"/>
      <c r="DE40" s="113"/>
    </row>
    <row r="41" spans="1:109" s="50" customFormat="1" ht="5.25" customHeight="1">
      <c r="A41" s="200"/>
      <c r="B41" s="201"/>
      <c r="C41" s="202"/>
      <c r="D41" s="203"/>
      <c r="E41" s="204"/>
      <c r="F41" s="199"/>
      <c r="G41" s="204"/>
      <c r="H41" s="199"/>
      <c r="I41" s="204"/>
      <c r="J41" s="199"/>
      <c r="K41" s="204"/>
      <c r="L41" s="199"/>
      <c r="M41" s="204"/>
      <c r="N41" s="199"/>
      <c r="O41" s="204"/>
      <c r="P41" s="199"/>
      <c r="Q41" s="204"/>
      <c r="R41" s="199"/>
      <c r="S41" s="204"/>
      <c r="T41" s="199"/>
      <c r="U41" s="204"/>
      <c r="V41" s="199"/>
      <c r="W41" s="204"/>
      <c r="X41" s="199"/>
      <c r="Y41" s="204"/>
      <c r="Z41" s="199"/>
      <c r="AA41" s="204"/>
      <c r="AB41" s="19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row>
    <row r="42" spans="1:109" s="54" customFormat="1">
      <c r="A42" s="366" t="s">
        <v>54</v>
      </c>
      <c r="B42" s="367"/>
      <c r="C42" s="53"/>
      <c r="D42" s="53"/>
      <c r="E42" s="346" t="str">
        <f>IF(E40=0,"",RANK(E40,$E$40:$AB$40,0))</f>
        <v/>
      </c>
      <c r="F42" s="347" t="e">
        <f>IF(#REF!=0,"",RANK(E42,$H$10:$H$24,0))</f>
        <v>#REF!</v>
      </c>
      <c r="G42" s="346" t="str">
        <f>IF(G40=0,"",RANK(G40,$E$40:$AA$40,0))</f>
        <v/>
      </c>
      <c r="H42" s="347" t="e">
        <f>IF(#REF!=0,"",RANK(G42,$H$10:$H$24,0))</f>
        <v>#REF!</v>
      </c>
      <c r="I42" s="346" t="str">
        <f>IF(I40=0,"",RANK(I40,$E$40:$AA$40,0))</f>
        <v/>
      </c>
      <c r="J42" s="347" t="e">
        <f>IF(#REF!=0,"",RANK(I42,$H$10:$H$24,0))</f>
        <v>#REF!</v>
      </c>
      <c r="K42" s="346" t="str">
        <f>IF(K40=0,"",RANK(K40,$E$40:$AA$40,0))</f>
        <v/>
      </c>
      <c r="L42" s="347" t="e">
        <f>IF(#REF!=0,"",RANK(K42,$H$10:$H$24,0))</f>
        <v>#REF!</v>
      </c>
      <c r="M42" s="346" t="str">
        <f>IF(M40=0,"",RANK(M40,$E$40:$AA$40,0))</f>
        <v/>
      </c>
      <c r="N42" s="347" t="e">
        <f>IF(#REF!=0,"",RANK(M42,$H$10:$H$24,0))</f>
        <v>#REF!</v>
      </c>
      <c r="O42" s="346" t="str">
        <f>IF(O40=0,"",RANK(O40,$E$40:$AA$40,0))</f>
        <v/>
      </c>
      <c r="P42" s="347" t="e">
        <f>IF(#REF!=0,"",RANK(O42,$H$10:$H$24,0))</f>
        <v>#REF!</v>
      </c>
      <c r="Q42" s="346" t="str">
        <f>IF(Q40=0,"",RANK(Q40,$E$40:$AA$40,0))</f>
        <v/>
      </c>
      <c r="R42" s="347" t="e">
        <f>IF(#REF!=0,"",RANK(Q42,$H$10:$H$24,0))</f>
        <v>#REF!</v>
      </c>
      <c r="S42" s="346" t="str">
        <f>IF(S40=0,"",RANK(S40,$E$40:$AA$40,0))</f>
        <v/>
      </c>
      <c r="T42" s="347" t="e">
        <f>IF(#REF!=0,"",RANK(S42,$H$10:$H$24,0))</f>
        <v>#REF!</v>
      </c>
      <c r="U42" s="346" t="str">
        <f>IF(U40=0,"",RANK(U40,$E$40:$AA$40,0))</f>
        <v/>
      </c>
      <c r="V42" s="347" t="e">
        <f>IF(#REF!=0,"",RANK(U42,$H$10:$H$24,0))</f>
        <v>#REF!</v>
      </c>
      <c r="W42" s="346" t="str">
        <f>IF(W40=0,"",RANK(W40,$E$40:$AA$40,0))</f>
        <v/>
      </c>
      <c r="X42" s="347" t="e">
        <f>IF(#REF!=0,"",RANK(W42,$H$10:$H$24,0))</f>
        <v>#REF!</v>
      </c>
      <c r="Y42" s="346" t="str">
        <f>IF(Y40=0,"",RANK(Y40,$E$40:$AA$40,0))</f>
        <v/>
      </c>
      <c r="Z42" s="347" t="e">
        <f>IF(#REF!=0,"",RANK(Y42,$H$10:$H$24,0))</f>
        <v>#REF!</v>
      </c>
      <c r="AA42" s="346" t="str">
        <f>IF(AA40=0,"",RANK(AA40,$E$40:$AA$40,0))</f>
        <v/>
      </c>
      <c r="AB42" s="347" t="e">
        <f>IF(#REF!=0,"",RANK(AA42,$H$10:$H$24,0))</f>
        <v>#REF!</v>
      </c>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114"/>
      <c r="CR42" s="114"/>
      <c r="CS42" s="114"/>
      <c r="CT42" s="114"/>
      <c r="CU42" s="114"/>
      <c r="CV42" s="114"/>
      <c r="CW42" s="114"/>
      <c r="CX42" s="114"/>
      <c r="CY42" s="114"/>
      <c r="CZ42" s="114"/>
      <c r="DA42" s="114"/>
      <c r="DB42" s="114"/>
      <c r="DC42" s="114"/>
      <c r="DD42" s="114"/>
      <c r="DE42" s="114"/>
    </row>
    <row r="43" spans="1:109" s="50" customFormat="1" ht="12.75">
      <c r="A43" s="200"/>
      <c r="B43" s="201"/>
      <c r="C43" s="202"/>
      <c r="D43" s="203"/>
      <c r="E43" s="204"/>
      <c r="F43" s="199"/>
      <c r="G43" s="204"/>
      <c r="H43" s="199"/>
      <c r="I43" s="204"/>
      <c r="J43" s="199"/>
      <c r="K43" s="204"/>
      <c r="L43" s="199"/>
      <c r="M43" s="204"/>
      <c r="N43" s="199"/>
      <c r="O43" s="204"/>
      <c r="P43" s="199"/>
      <c r="Q43" s="204"/>
      <c r="R43" s="199"/>
      <c r="S43" s="204"/>
      <c r="T43" s="199"/>
      <c r="U43" s="204"/>
      <c r="V43" s="199"/>
      <c r="W43" s="204"/>
      <c r="X43" s="199"/>
      <c r="Y43" s="204"/>
      <c r="Z43" s="199"/>
      <c r="AA43" s="204"/>
      <c r="AB43" s="19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row>
    <row r="44" spans="1:109" s="41" customFormat="1" ht="12.75">
      <c r="A44" s="37" t="s">
        <v>65</v>
      </c>
      <c r="B44" s="38" t="s">
        <v>3</v>
      </c>
      <c r="C44" s="48"/>
      <c r="D44" s="47">
        <f>SUM(D45:D45)</f>
        <v>150</v>
      </c>
      <c r="E44" s="340">
        <f>SUM(F45:F45)</f>
        <v>60</v>
      </c>
      <c r="F44" s="341"/>
      <c r="G44" s="340">
        <f>SUM(H45:H45)</f>
        <v>60</v>
      </c>
      <c r="H44" s="341"/>
      <c r="I44" s="340">
        <f>SUM(J45:J45)</f>
        <v>68</v>
      </c>
      <c r="J44" s="341"/>
      <c r="K44" s="340">
        <f>SUM(L45:L45)</f>
        <v>0</v>
      </c>
      <c r="L44" s="341"/>
      <c r="M44" s="340">
        <f>SUM(N45:N45)</f>
        <v>50</v>
      </c>
      <c r="N44" s="341"/>
      <c r="O44" s="340">
        <f>SUM(P45:P45)</f>
        <v>149</v>
      </c>
      <c r="P44" s="341"/>
      <c r="Q44" s="340">
        <f>SUM(R45:R45)</f>
        <v>146</v>
      </c>
      <c r="R44" s="341"/>
      <c r="S44" s="340">
        <f>SUM(T45:T45)</f>
        <v>84</v>
      </c>
      <c r="T44" s="341"/>
      <c r="U44" s="340">
        <f>SUM(V45:V45)</f>
        <v>96</v>
      </c>
      <c r="V44" s="341"/>
      <c r="W44" s="340">
        <f>SUM(X45:X45)</f>
        <v>99</v>
      </c>
      <c r="X44" s="341"/>
      <c r="Y44" s="340">
        <f>SUM(Z45:Z45)</f>
        <v>150</v>
      </c>
      <c r="Z44" s="341"/>
      <c r="AA44" s="340">
        <f>SUM(AB45:AB45)</f>
        <v>0</v>
      </c>
      <c r="AB44" s="341"/>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0"/>
      <c r="CR44" s="40"/>
      <c r="CS44" s="40"/>
      <c r="CT44" s="40"/>
      <c r="CU44" s="40"/>
      <c r="CV44" s="40"/>
      <c r="CW44" s="40"/>
      <c r="CX44" s="40"/>
      <c r="CY44" s="40"/>
      <c r="CZ44" s="40"/>
      <c r="DA44" s="40"/>
      <c r="DB44" s="40"/>
      <c r="DC44" s="40"/>
      <c r="DD44" s="40"/>
      <c r="DE44" s="40"/>
    </row>
    <row r="45" spans="1:109" s="41" customFormat="1" ht="12.75">
      <c r="A45" s="129"/>
      <c r="B45" s="133" t="s">
        <v>63</v>
      </c>
      <c r="C45" s="97">
        <v>30</v>
      </c>
      <c r="D45" s="188">
        <f>C45*5</f>
        <v>150</v>
      </c>
      <c r="E45" s="198">
        <f>'bereinigter Angebotspreis'!$F$9</f>
        <v>2.0099999999999998</v>
      </c>
      <c r="F45" s="139">
        <f>'bereinigter Angebotspreis'!G9</f>
        <v>60</v>
      </c>
      <c r="G45" s="198">
        <f>'bereinigter Angebotspreis'!$F$10</f>
        <v>2.0099999999999998</v>
      </c>
      <c r="H45" s="139">
        <f>'bereinigter Angebotspreis'!G10</f>
        <v>60</v>
      </c>
      <c r="I45" s="198">
        <f>'bereinigter Angebotspreis'!$F$11</f>
        <v>2.27</v>
      </c>
      <c r="J45" s="139">
        <f>'bereinigter Angebotspreis'!G11</f>
        <v>68</v>
      </c>
      <c r="K45" s="198">
        <f>'bereinigter Angebotspreis'!$F$12</f>
        <v>0</v>
      </c>
      <c r="L45" s="139">
        <f>'bereinigter Angebotspreis'!G12</f>
        <v>0</v>
      </c>
      <c r="M45" s="198">
        <f>'bereinigter Angebotspreis'!$F$13</f>
        <v>1.65</v>
      </c>
      <c r="N45" s="139">
        <f>'bereinigter Angebotspreis'!G13</f>
        <v>50</v>
      </c>
      <c r="O45" s="198">
        <f>'bereinigter Angebotspreis'!$F$14</f>
        <v>4.95</v>
      </c>
      <c r="P45" s="139">
        <f>'bereinigter Angebotspreis'!G14</f>
        <v>149</v>
      </c>
      <c r="Q45" s="198">
        <f>'bereinigter Angebotspreis'!$F$15</f>
        <v>4.8499999999999996</v>
      </c>
      <c r="R45" s="139">
        <f>'bereinigter Angebotspreis'!G15</f>
        <v>146</v>
      </c>
      <c r="S45" s="198">
        <f>'bereinigter Angebotspreis'!$F$16</f>
        <v>2.79</v>
      </c>
      <c r="T45" s="139">
        <f>'bereinigter Angebotspreis'!G16</f>
        <v>84</v>
      </c>
      <c r="U45" s="198">
        <f>'bereinigter Angebotspreis'!$F$17</f>
        <v>3.2</v>
      </c>
      <c r="V45" s="139">
        <f>'bereinigter Angebotspreis'!G17</f>
        <v>96</v>
      </c>
      <c r="W45" s="198">
        <f>'bereinigter Angebotspreis'!$F$18</f>
        <v>3.3</v>
      </c>
      <c r="X45" s="139">
        <f>'bereinigter Angebotspreis'!G18</f>
        <v>99</v>
      </c>
      <c r="Y45" s="198">
        <f>'bereinigter Angebotspreis'!$F$19</f>
        <v>5</v>
      </c>
      <c r="Z45" s="139">
        <f>'bereinigter Angebotspreis'!G19</f>
        <v>150</v>
      </c>
      <c r="AA45" s="198">
        <f>'bereinigter Angebotspreis'!$F$20</f>
        <v>0</v>
      </c>
      <c r="AB45" s="139">
        <f>'bereinigter Angebotspreis'!G20</f>
        <v>0</v>
      </c>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0"/>
      <c r="CR45" s="40"/>
      <c r="CS45" s="40"/>
      <c r="CT45" s="40"/>
      <c r="CU45" s="40"/>
      <c r="CV45" s="40"/>
      <c r="CW45" s="40"/>
      <c r="CX45" s="40"/>
      <c r="CY45" s="40"/>
      <c r="CZ45" s="40"/>
      <c r="DA45" s="40"/>
      <c r="DB45" s="40"/>
      <c r="DC45" s="40"/>
      <c r="DD45" s="40"/>
      <c r="DE45" s="40"/>
    </row>
    <row r="46" spans="1:109" s="4" customFormat="1" ht="7.5" customHeight="1">
      <c r="A46" s="1"/>
      <c r="B46" s="2"/>
      <c r="C46" s="3"/>
      <c r="D46" s="3"/>
      <c r="E46" s="55"/>
      <c r="F46" s="55"/>
      <c r="G46" s="55"/>
      <c r="H46" s="55"/>
      <c r="I46" s="55"/>
      <c r="J46" s="55"/>
      <c r="K46" s="55"/>
      <c r="L46" s="55"/>
      <c r="M46" s="55"/>
      <c r="N46" s="55"/>
      <c r="O46" s="55"/>
      <c r="P46" s="55"/>
      <c r="Q46" s="55"/>
      <c r="R46" s="55"/>
      <c r="S46" s="55"/>
      <c r="T46" s="55"/>
      <c r="U46" s="55"/>
      <c r="V46" s="55"/>
      <c r="W46" s="55"/>
      <c r="X46" s="55"/>
      <c r="Y46" s="55"/>
      <c r="Z46" s="55"/>
      <c r="AA46" s="55"/>
      <c r="AB46" s="5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105"/>
      <c r="CR46" s="105"/>
      <c r="CS46" s="105"/>
      <c r="CT46" s="105"/>
      <c r="CU46" s="105"/>
      <c r="CV46" s="105"/>
      <c r="CW46" s="105"/>
      <c r="CX46" s="105"/>
      <c r="CY46" s="105"/>
      <c r="CZ46" s="105"/>
      <c r="DA46" s="105"/>
      <c r="DB46" s="105"/>
      <c r="DC46" s="105"/>
      <c r="DD46" s="105"/>
      <c r="DE46" s="105"/>
    </row>
    <row r="47" spans="1:109" s="10" customFormat="1">
      <c r="A47" s="355" t="s">
        <v>63</v>
      </c>
      <c r="B47" s="355"/>
      <c r="C47" s="51"/>
      <c r="D47" s="51"/>
      <c r="E47" s="352">
        <f>IF('bereinigter Angebotspreis'!B9="","",'bereinigter Angebotspreis'!B9)</f>
        <v>775000</v>
      </c>
      <c r="F47" s="352"/>
      <c r="G47" s="352">
        <f>IF('bereinigter Angebotspreis'!B10="","",'bereinigter Angebotspreis'!B10)</f>
        <v>775000</v>
      </c>
      <c r="H47" s="352"/>
      <c r="I47" s="353">
        <f>IF('bereinigter Angebotspreis'!B11="","",'bereinigter Angebotspreis'!B11)</f>
        <v>750000</v>
      </c>
      <c r="J47" s="354"/>
      <c r="K47" s="352">
        <f>IF('bereinigter Angebotspreis'!B12="","",'bereinigter Angebotspreis'!B12)</f>
        <v>970000</v>
      </c>
      <c r="L47" s="352"/>
      <c r="M47" s="353">
        <f>IF('bereinigter Angebotspreis'!B13="","",'bereinigter Angebotspreis'!B13)</f>
        <v>810000</v>
      </c>
      <c r="N47" s="354"/>
      <c r="O47" s="353">
        <f>IF('bereinigter Angebotspreis'!B14="","",'bereinigter Angebotspreis'!B14)</f>
        <v>490000</v>
      </c>
      <c r="P47" s="354"/>
      <c r="Q47" s="353">
        <f>IF('bereinigter Angebotspreis'!B15="","",'bereinigter Angebotspreis'!B15)</f>
        <v>500000</v>
      </c>
      <c r="R47" s="354"/>
      <c r="S47" s="353">
        <f>IF('bereinigter Angebotspreis'!B16="","",'bereinigter Angebotspreis'!B16)</f>
        <v>700000</v>
      </c>
      <c r="T47" s="354"/>
      <c r="U47" s="352">
        <f>IF('bereinigter Angebotspreis'!B17="","",'bereinigter Angebotspreis'!B17)</f>
        <v>660000</v>
      </c>
      <c r="V47" s="352"/>
      <c r="W47" s="352">
        <f>IF('bereinigter Angebotspreis'!B18="","",'bereinigter Angebotspreis'!B18)</f>
        <v>650000</v>
      </c>
      <c r="X47" s="352"/>
      <c r="Y47" s="352">
        <f>IF('bereinigter Angebotspreis'!B19="","",'bereinigter Angebotspreis'!B19)</f>
        <v>485000</v>
      </c>
      <c r="Z47" s="352"/>
      <c r="AA47" s="352">
        <f>IF('bereinigter Angebotspreis'!B20="","",'bereinigter Angebotspreis'!B20)</f>
        <v>1000000</v>
      </c>
      <c r="AB47" s="352"/>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115"/>
      <c r="CR47" s="115"/>
      <c r="CS47" s="115"/>
      <c r="CT47" s="115"/>
      <c r="CU47" s="115"/>
      <c r="CV47" s="115"/>
      <c r="CW47" s="115"/>
      <c r="CX47" s="115"/>
      <c r="CY47" s="115"/>
      <c r="CZ47" s="115"/>
      <c r="DA47" s="115"/>
      <c r="DB47" s="115"/>
      <c r="DC47" s="115"/>
      <c r="DD47" s="115"/>
      <c r="DE47" s="115"/>
    </row>
    <row r="48" spans="1:109" s="4" customFormat="1" ht="7.5" customHeight="1">
      <c r="A48" s="1"/>
      <c r="B48" s="2"/>
      <c r="C48" s="3"/>
      <c r="D48" s="3"/>
      <c r="E48" s="55"/>
      <c r="F48" s="55"/>
      <c r="G48" s="55"/>
      <c r="H48" s="55"/>
      <c r="I48" s="55"/>
      <c r="J48" s="55"/>
      <c r="K48" s="55"/>
      <c r="L48" s="55"/>
      <c r="M48" s="55"/>
      <c r="N48" s="55"/>
      <c r="O48" s="55"/>
      <c r="P48" s="55"/>
      <c r="Q48" s="55"/>
      <c r="R48" s="55"/>
      <c r="S48" s="55"/>
      <c r="T48" s="55"/>
      <c r="U48" s="55"/>
      <c r="V48" s="55"/>
      <c r="W48" s="55"/>
      <c r="X48" s="55"/>
      <c r="Y48" s="55"/>
      <c r="Z48" s="55"/>
      <c r="AA48" s="55"/>
      <c r="AB48" s="5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105"/>
      <c r="CR48" s="105"/>
      <c r="CS48" s="105"/>
      <c r="CT48" s="105"/>
      <c r="CU48" s="105"/>
      <c r="CV48" s="105"/>
      <c r="CW48" s="105"/>
      <c r="CX48" s="105"/>
      <c r="CY48" s="105"/>
      <c r="CZ48" s="105"/>
      <c r="DA48" s="105"/>
      <c r="DB48" s="105"/>
      <c r="DC48" s="105"/>
      <c r="DD48" s="105"/>
      <c r="DE48" s="105"/>
    </row>
    <row r="49" spans="1:109" s="52" customFormat="1">
      <c r="A49" s="368" t="s">
        <v>14</v>
      </c>
      <c r="B49" s="369"/>
      <c r="C49" s="51">
        <f>SUM(C45:C45)</f>
        <v>30</v>
      </c>
      <c r="D49" s="51">
        <f>SUM(D45:D45)</f>
        <v>150</v>
      </c>
      <c r="E49" s="342">
        <f>SUM(E44)</f>
        <v>60</v>
      </c>
      <c r="F49" s="343"/>
      <c r="G49" s="342">
        <f>SUM(G44)</f>
        <v>60</v>
      </c>
      <c r="H49" s="343"/>
      <c r="I49" s="342">
        <f>SUM(I44)</f>
        <v>68</v>
      </c>
      <c r="J49" s="343"/>
      <c r="K49" s="342">
        <f>SUM(K44)</f>
        <v>0</v>
      </c>
      <c r="L49" s="343"/>
      <c r="M49" s="342">
        <f>SUM(M44)</f>
        <v>50</v>
      </c>
      <c r="N49" s="343"/>
      <c r="O49" s="342">
        <f>SUM(O44)</f>
        <v>149</v>
      </c>
      <c r="P49" s="343"/>
      <c r="Q49" s="342">
        <f>SUM(Q44)</f>
        <v>146</v>
      </c>
      <c r="R49" s="343"/>
      <c r="S49" s="342">
        <f>SUM(S44)</f>
        <v>84</v>
      </c>
      <c r="T49" s="343"/>
      <c r="U49" s="342">
        <f>SUM(U44)</f>
        <v>96</v>
      </c>
      <c r="V49" s="343"/>
      <c r="W49" s="342">
        <f>SUM(W44)</f>
        <v>99</v>
      </c>
      <c r="X49" s="343"/>
      <c r="Y49" s="342">
        <f>SUM(Y44)</f>
        <v>150</v>
      </c>
      <c r="Z49" s="343"/>
      <c r="AA49" s="342">
        <f>SUM(AA44)</f>
        <v>0</v>
      </c>
      <c r="AB49" s="343"/>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113"/>
      <c r="CR49" s="113"/>
      <c r="CS49" s="113"/>
      <c r="CT49" s="113"/>
      <c r="CU49" s="113"/>
      <c r="CV49" s="113"/>
      <c r="CW49" s="113"/>
      <c r="CX49" s="113"/>
      <c r="CY49" s="113"/>
      <c r="CZ49" s="113"/>
      <c r="DA49" s="113"/>
      <c r="DB49" s="113"/>
      <c r="DC49" s="113"/>
      <c r="DD49" s="113"/>
      <c r="DE49" s="113"/>
    </row>
    <row r="50" spans="1:109" s="10" customFormat="1" ht="6" customHeight="1">
      <c r="A50" s="56"/>
      <c r="B50" s="56"/>
      <c r="C50" s="57"/>
      <c r="D50" s="57"/>
      <c r="E50" s="58"/>
      <c r="F50" s="58"/>
      <c r="G50" s="58"/>
      <c r="H50" s="58"/>
      <c r="I50" s="58"/>
      <c r="J50" s="58"/>
      <c r="K50" s="58"/>
      <c r="L50" s="58"/>
      <c r="M50" s="58"/>
      <c r="N50" s="58"/>
      <c r="O50" s="58"/>
      <c r="P50" s="58"/>
      <c r="Q50" s="58"/>
      <c r="R50" s="58"/>
      <c r="S50" s="57"/>
      <c r="T50" s="58"/>
      <c r="U50" s="58"/>
      <c r="V50" s="58"/>
      <c r="W50" s="58"/>
      <c r="X50" s="58"/>
      <c r="Y50" s="58"/>
      <c r="Z50" s="58"/>
      <c r="AA50" s="58"/>
      <c r="AB50" s="58"/>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115"/>
      <c r="CR50" s="115"/>
      <c r="CS50" s="115"/>
      <c r="CT50" s="115"/>
      <c r="CU50" s="115"/>
      <c r="CV50" s="115"/>
      <c r="CW50" s="115"/>
      <c r="CX50" s="115"/>
      <c r="CY50" s="115"/>
      <c r="CZ50" s="115"/>
      <c r="DA50" s="115"/>
      <c r="DB50" s="115"/>
      <c r="DC50" s="115"/>
      <c r="DD50" s="115"/>
      <c r="DE50" s="115"/>
    </row>
    <row r="51" spans="1:109" s="54" customFormat="1">
      <c r="A51" s="366" t="s">
        <v>15</v>
      </c>
      <c r="B51" s="367"/>
      <c r="C51" s="53"/>
      <c r="D51" s="53"/>
      <c r="E51" s="346">
        <f>IF(E47="","",RANK(E47,$E$47:$AB$47,1))</f>
        <v>8</v>
      </c>
      <c r="F51" s="347" t="e">
        <f>IF(#REF!=0,"",RANK(E51,$H$10:$H$24,0))</f>
        <v>#REF!</v>
      </c>
      <c r="G51" s="346">
        <f>IF(G47="","",RANK(G47,$E$47:$AB$47,1))</f>
        <v>8</v>
      </c>
      <c r="H51" s="347" t="e">
        <f>IF(#REF!=0,"",RANK(G51,$H$10:$H$24,0))</f>
        <v>#REF!</v>
      </c>
      <c r="I51" s="346">
        <f t="shared" ref="I51" si="13">IF(I47="","",RANK(I47,$E$47:$AB$47,1))</f>
        <v>7</v>
      </c>
      <c r="J51" s="347" t="e">
        <f>IF(#REF!=0,"",RANK(I51,$H$10:$H$24,0))</f>
        <v>#REF!</v>
      </c>
      <c r="K51" s="346">
        <f t="shared" ref="K51" si="14">IF(K47="","",RANK(K47,$E$47:$AB$47,1))</f>
        <v>11</v>
      </c>
      <c r="L51" s="347" t="e">
        <f>IF(#REF!=0,"",RANK(K51,$H$10:$H$24,0))</f>
        <v>#REF!</v>
      </c>
      <c r="M51" s="346">
        <f t="shared" ref="M51" si="15">IF(M47="","",RANK(M47,$E$47:$AB$47,1))</f>
        <v>10</v>
      </c>
      <c r="N51" s="347" t="e">
        <f>IF(#REF!=0,"",RANK(M51,$H$10:$H$24,0))</f>
        <v>#REF!</v>
      </c>
      <c r="O51" s="346">
        <f t="shared" ref="O51" si="16">IF(O47="","",RANK(O47,$E$47:$AB$47,1))</f>
        <v>2</v>
      </c>
      <c r="P51" s="347" t="e">
        <f>IF(#REF!=0,"",RANK(O51,$H$10:$H$24,0))</f>
        <v>#REF!</v>
      </c>
      <c r="Q51" s="346">
        <f t="shared" ref="Q51" si="17">IF(Q47="","",RANK(Q47,$E$47:$AB$47,1))</f>
        <v>3</v>
      </c>
      <c r="R51" s="347" t="e">
        <f>IF(#REF!=0,"",RANK(Q51,$H$10:$H$24,0))</f>
        <v>#REF!</v>
      </c>
      <c r="S51" s="346">
        <f t="shared" ref="S51" si="18">IF(S47="","",RANK(S47,$E$47:$AB$47,1))</f>
        <v>6</v>
      </c>
      <c r="T51" s="347" t="e">
        <f>IF(#REF!=0,"",RANK(S51,$H$10:$H$24,0))</f>
        <v>#REF!</v>
      </c>
      <c r="U51" s="346">
        <f t="shared" ref="U51" si="19">IF(U47="","",RANK(U47,$E$47:$AB$47,1))</f>
        <v>5</v>
      </c>
      <c r="V51" s="347" t="e">
        <f>IF(#REF!=0,"",RANK(U51,$H$10:$H$24,0))</f>
        <v>#REF!</v>
      </c>
      <c r="W51" s="346">
        <f t="shared" ref="W51" si="20">IF(W47="","",RANK(W47,$E$47:$AB$47,1))</f>
        <v>4</v>
      </c>
      <c r="X51" s="347" t="e">
        <f>IF(#REF!=0,"",RANK(W51,$H$10:$H$24,0))</f>
        <v>#REF!</v>
      </c>
      <c r="Y51" s="346">
        <f t="shared" ref="Y51" si="21">IF(Y47="","",RANK(Y47,$E$47:$AB$47,1))</f>
        <v>1</v>
      </c>
      <c r="Z51" s="347" t="e">
        <f>IF(#REF!=0,"",RANK(Y51,$H$10:$H$24,0))</f>
        <v>#REF!</v>
      </c>
      <c r="AA51" s="346">
        <f t="shared" ref="AA51" si="22">IF(AA47="","",RANK(AA47,$E$47:$AB$47,1))</f>
        <v>12</v>
      </c>
      <c r="AB51" s="347" t="e">
        <f>IF(#REF!=0,"",RANK(AA51,$H$10:$H$24,0))</f>
        <v>#REF!</v>
      </c>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114"/>
      <c r="CR51" s="114"/>
      <c r="CS51" s="114"/>
      <c r="CT51" s="114"/>
      <c r="CU51" s="114"/>
      <c r="CV51" s="114"/>
      <c r="CW51" s="114"/>
      <c r="CX51" s="114"/>
      <c r="CY51" s="114"/>
      <c r="CZ51" s="114"/>
      <c r="DA51" s="114"/>
      <c r="DB51" s="114"/>
      <c r="DC51" s="114"/>
      <c r="DD51" s="114"/>
      <c r="DE51" s="114"/>
    </row>
    <row r="52" spans="1:109" s="33" customFormat="1" ht="11.45" customHeight="1">
      <c r="A52" s="34"/>
      <c r="B52" s="34"/>
      <c r="C52" s="35"/>
      <c r="D52" s="35"/>
      <c r="E52" s="36"/>
      <c r="F52" s="36"/>
      <c r="G52" s="36"/>
      <c r="H52" s="36"/>
      <c r="I52" s="36"/>
      <c r="J52" s="36"/>
      <c r="K52" s="36"/>
      <c r="L52" s="36"/>
      <c r="M52" s="36"/>
      <c r="N52" s="36"/>
      <c r="O52" s="36"/>
      <c r="P52" s="36"/>
      <c r="Q52" s="36"/>
      <c r="R52" s="36"/>
      <c r="S52" s="35"/>
      <c r="T52" s="36"/>
      <c r="U52" s="36"/>
      <c r="V52" s="36"/>
      <c r="W52" s="36"/>
      <c r="X52" s="36"/>
      <c r="Y52" s="36"/>
      <c r="Z52" s="36"/>
      <c r="AA52" s="36"/>
      <c r="AB52" s="36"/>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111"/>
      <c r="CF52" s="111"/>
      <c r="CG52" s="111"/>
      <c r="CH52" s="111"/>
      <c r="CI52" s="111"/>
      <c r="CJ52" s="111"/>
      <c r="CK52" s="111"/>
      <c r="CL52" s="111"/>
      <c r="CM52" s="111"/>
      <c r="CN52" s="111"/>
      <c r="CO52" s="111"/>
      <c r="CP52" s="111"/>
      <c r="CQ52" s="116"/>
      <c r="CR52" s="116"/>
      <c r="CS52" s="116"/>
      <c r="CT52" s="116"/>
      <c r="CU52" s="116"/>
      <c r="CV52" s="116"/>
      <c r="CW52" s="116"/>
      <c r="CX52" s="116"/>
      <c r="CY52" s="116"/>
      <c r="CZ52" s="116"/>
      <c r="DA52" s="116"/>
      <c r="DB52" s="116"/>
      <c r="DC52" s="116"/>
      <c r="DD52" s="116"/>
      <c r="DE52" s="116"/>
    </row>
    <row r="53" spans="1:109" s="65" customFormat="1">
      <c r="A53" s="365" t="s">
        <v>2</v>
      </c>
      <c r="B53" s="365"/>
      <c r="C53" s="64">
        <f>SUM(C40+C49)</f>
        <v>100</v>
      </c>
      <c r="D53" s="64">
        <f>SUM(D40,D49)</f>
        <v>500</v>
      </c>
      <c r="E53" s="363">
        <f>SUM(E40+E49)</f>
        <v>60</v>
      </c>
      <c r="F53" s="364"/>
      <c r="G53" s="363">
        <f>SUM(G40+G49)</f>
        <v>60</v>
      </c>
      <c r="H53" s="364"/>
      <c r="I53" s="363">
        <f>SUM(I40+I49)</f>
        <v>68</v>
      </c>
      <c r="J53" s="364"/>
      <c r="K53" s="363">
        <f>SUM(K40+K49)</f>
        <v>0</v>
      </c>
      <c r="L53" s="364"/>
      <c r="M53" s="363">
        <f>SUM(M40+M49)</f>
        <v>50</v>
      </c>
      <c r="N53" s="364"/>
      <c r="O53" s="363">
        <f>SUM(O40+O49)</f>
        <v>149</v>
      </c>
      <c r="P53" s="364"/>
      <c r="Q53" s="363">
        <f>SUM(Q40+Q49)</f>
        <v>146</v>
      </c>
      <c r="R53" s="364"/>
      <c r="S53" s="363">
        <f>SUM(S40+S49)</f>
        <v>84</v>
      </c>
      <c r="T53" s="364"/>
      <c r="U53" s="363">
        <f>SUM(U40+U49)</f>
        <v>96</v>
      </c>
      <c r="V53" s="364"/>
      <c r="W53" s="363">
        <f>SUM(W40+W49)</f>
        <v>99</v>
      </c>
      <c r="X53" s="364"/>
      <c r="Y53" s="363">
        <f>SUM(Y40+Y49)</f>
        <v>150</v>
      </c>
      <c r="Z53" s="364"/>
      <c r="AA53" s="363">
        <f>SUM(AA40+AA49)</f>
        <v>0</v>
      </c>
      <c r="AB53" s="36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117"/>
      <c r="CR53" s="117"/>
      <c r="CS53" s="117"/>
      <c r="CT53" s="117"/>
      <c r="CU53" s="117"/>
      <c r="CV53" s="117"/>
      <c r="CW53" s="117"/>
      <c r="CX53" s="117"/>
      <c r="CY53" s="117"/>
      <c r="CZ53" s="117"/>
      <c r="DA53" s="117"/>
      <c r="DB53" s="117"/>
      <c r="DC53" s="117"/>
      <c r="DD53" s="117"/>
      <c r="DE53" s="117"/>
    </row>
    <row r="54" spans="1:109" s="10" customFormat="1" ht="6" customHeight="1">
      <c r="A54" s="56"/>
      <c r="B54" s="56"/>
      <c r="C54" s="57"/>
      <c r="D54" s="57"/>
      <c r="E54" s="58"/>
      <c r="F54" s="58"/>
      <c r="G54" s="58"/>
      <c r="H54" s="58"/>
      <c r="I54" s="58"/>
      <c r="J54" s="58"/>
      <c r="K54" s="58"/>
      <c r="L54" s="58"/>
      <c r="M54" s="58"/>
      <c r="N54" s="58"/>
      <c r="O54" s="58"/>
      <c r="P54" s="58"/>
      <c r="Q54" s="58"/>
      <c r="R54" s="58"/>
      <c r="S54" s="57"/>
      <c r="T54" s="58"/>
      <c r="U54" s="58"/>
      <c r="V54" s="58"/>
      <c r="W54" s="58"/>
      <c r="X54" s="58"/>
      <c r="Y54" s="58"/>
      <c r="Z54" s="58"/>
      <c r="AA54" s="58"/>
      <c r="AB54" s="58"/>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115"/>
      <c r="CR54" s="115"/>
      <c r="CS54" s="115"/>
      <c r="CT54" s="115"/>
      <c r="CU54" s="115"/>
      <c r="CV54" s="115"/>
      <c r="CW54" s="115"/>
      <c r="CX54" s="115"/>
      <c r="CY54" s="115"/>
      <c r="CZ54" s="115"/>
      <c r="DA54" s="115"/>
      <c r="DB54" s="115"/>
      <c r="DC54" s="115"/>
      <c r="DD54" s="115"/>
      <c r="DE54" s="115"/>
    </row>
    <row r="55" spans="1:109" s="67" customFormat="1">
      <c r="A55" s="370" t="s">
        <v>5</v>
      </c>
      <c r="B55" s="371"/>
      <c r="C55" s="66"/>
      <c r="D55" s="66"/>
      <c r="E55" s="372">
        <f>IF(E51="","",RANK(E53,$E$53:$AB$53,))</f>
        <v>8</v>
      </c>
      <c r="F55" s="373" t="e">
        <f>IF(#REF!=0,"",RANK(E55,$H$10:$H$24,0))</f>
        <v>#REF!</v>
      </c>
      <c r="G55" s="372">
        <f t="shared" ref="G55" si="23">IF(G51="","",RANK(G53,$E$53:$AB$53,))</f>
        <v>8</v>
      </c>
      <c r="H55" s="373" t="e">
        <f>IF(#REF!=0,"",RANK(G55,$H$10:$H$24,0))</f>
        <v>#REF!</v>
      </c>
      <c r="I55" s="372">
        <f t="shared" ref="I55" si="24">IF(I51="","",RANK(I53,$E$53:$AB$53,))</f>
        <v>7</v>
      </c>
      <c r="J55" s="373" t="e">
        <f>IF(#REF!=0,"",RANK(I55,$H$10:$H$24,0))</f>
        <v>#REF!</v>
      </c>
      <c r="K55" s="372">
        <f t="shared" ref="K55" si="25">IF(K51="","",RANK(K53,$E$53:$AB$53,))</f>
        <v>11</v>
      </c>
      <c r="L55" s="373" t="e">
        <f>IF(#REF!=0,"",RANK(K55,$H$10:$H$24,0))</f>
        <v>#REF!</v>
      </c>
      <c r="M55" s="372">
        <f t="shared" ref="M55" si="26">IF(M51="","",RANK(M53,$E$53:$AB$53,))</f>
        <v>10</v>
      </c>
      <c r="N55" s="373" t="e">
        <f>IF(#REF!=0,"",RANK(M55,$H$10:$H$24,0))</f>
        <v>#REF!</v>
      </c>
      <c r="O55" s="372">
        <f t="shared" ref="O55" si="27">IF(O51="","",RANK(O53,$E$53:$AB$53,))</f>
        <v>2</v>
      </c>
      <c r="P55" s="373" t="e">
        <f>IF(#REF!=0,"",RANK(O55,$H$10:$H$24,0))</f>
        <v>#REF!</v>
      </c>
      <c r="Q55" s="372">
        <f t="shared" ref="Q55" si="28">IF(Q51="","",RANK(Q53,$E$53:$AB$53,))</f>
        <v>3</v>
      </c>
      <c r="R55" s="373" t="e">
        <f>IF(#REF!=0,"",RANK(Q55,$H$10:$H$24,0))</f>
        <v>#REF!</v>
      </c>
      <c r="S55" s="372">
        <f t="shared" ref="S55" si="29">IF(S51="","",RANK(S53,$E$53:$AB$53,))</f>
        <v>6</v>
      </c>
      <c r="T55" s="373" t="e">
        <f>IF(#REF!=0,"",RANK(S55,$H$10:$H$24,0))</f>
        <v>#REF!</v>
      </c>
      <c r="U55" s="372">
        <f t="shared" ref="U55" si="30">IF(U51="","",RANK(U53,$E$53:$AB$53,))</f>
        <v>5</v>
      </c>
      <c r="V55" s="373" t="e">
        <f>IF(#REF!=0,"",RANK(U55,$H$10:$H$24,0))</f>
        <v>#REF!</v>
      </c>
      <c r="W55" s="372">
        <f t="shared" ref="W55" si="31">IF(W51="","",RANK(W53,$E$53:$AB$53,))</f>
        <v>4</v>
      </c>
      <c r="X55" s="373" t="e">
        <f>IF(#REF!=0,"",RANK(W55,$H$10:$H$24,0))</f>
        <v>#REF!</v>
      </c>
      <c r="Y55" s="372">
        <f t="shared" ref="Y55" si="32">IF(Y51="","",RANK(Y53,$E$53:$AB$53,))</f>
        <v>1</v>
      </c>
      <c r="Z55" s="373" t="e">
        <f>IF(#REF!=0,"",RANK(Y55,$H$10:$H$24,0))</f>
        <v>#REF!</v>
      </c>
      <c r="AA55" s="372">
        <f t="shared" ref="AA55" si="33">IF(AA51="","",RANK(AA53,$E$53:$AB$53,))</f>
        <v>11</v>
      </c>
      <c r="AB55" s="373" t="e">
        <f>IF(#REF!=0,"",RANK(AA55,$H$10:$H$24,0))</f>
        <v>#REF!</v>
      </c>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118"/>
      <c r="CR55" s="118"/>
      <c r="CS55" s="118"/>
      <c r="CT55" s="118"/>
      <c r="CU55" s="118"/>
      <c r="CV55" s="118"/>
      <c r="CW55" s="118"/>
      <c r="CX55" s="118"/>
      <c r="CY55" s="118"/>
      <c r="CZ55" s="118"/>
      <c r="DA55" s="118"/>
      <c r="DB55" s="118"/>
      <c r="DC55" s="118"/>
      <c r="DD55" s="118"/>
      <c r="DE55" s="118"/>
    </row>
    <row r="56" spans="1:109" s="33" customFormat="1">
      <c r="A56" s="34"/>
      <c r="B56" s="34"/>
      <c r="C56" s="35"/>
      <c r="D56" s="35"/>
      <c r="E56" s="36"/>
      <c r="F56" s="36"/>
      <c r="G56" s="36"/>
      <c r="H56" s="36"/>
      <c r="I56" s="36"/>
      <c r="J56" s="36"/>
      <c r="K56" s="36"/>
      <c r="L56" s="36"/>
      <c r="M56" s="36"/>
      <c r="N56" s="36"/>
      <c r="O56" s="36"/>
      <c r="P56" s="36"/>
      <c r="Q56" s="36"/>
      <c r="R56" s="36"/>
      <c r="S56" s="35"/>
      <c r="T56" s="36"/>
      <c r="U56" s="36"/>
      <c r="V56" s="36"/>
      <c r="W56" s="36"/>
      <c r="X56" s="36"/>
      <c r="Y56" s="36"/>
      <c r="Z56" s="36"/>
      <c r="AA56" s="36"/>
      <c r="AB56" s="36"/>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c r="CA56" s="111"/>
      <c r="CB56" s="111"/>
      <c r="CC56" s="111"/>
      <c r="CD56" s="111"/>
      <c r="CE56" s="111"/>
      <c r="CF56" s="111"/>
      <c r="CG56" s="111"/>
      <c r="CH56" s="111"/>
      <c r="CI56" s="111"/>
      <c r="CJ56" s="111"/>
      <c r="CK56" s="111"/>
      <c r="CL56" s="111"/>
      <c r="CM56" s="111"/>
      <c r="CN56" s="111"/>
      <c r="CO56" s="111"/>
      <c r="CP56" s="111"/>
      <c r="CQ56" s="116"/>
      <c r="CR56" s="116"/>
      <c r="CS56" s="116"/>
      <c r="CT56" s="116"/>
      <c r="CU56" s="116"/>
      <c r="CV56" s="116"/>
      <c r="CW56" s="116"/>
      <c r="CX56" s="116"/>
      <c r="CY56" s="116"/>
      <c r="CZ56" s="116"/>
      <c r="DA56" s="116"/>
      <c r="DB56" s="116"/>
      <c r="DC56" s="116"/>
      <c r="DD56" s="116"/>
      <c r="DE56" s="116"/>
    </row>
    <row r="57" spans="1:109">
      <c r="A57" s="14"/>
      <c r="B57" s="59"/>
      <c r="C57" s="30"/>
      <c r="D57" s="15"/>
      <c r="E57" s="61"/>
      <c r="F57" s="61"/>
      <c r="G57" s="61"/>
      <c r="H57" s="61"/>
      <c r="I57" s="61"/>
      <c r="J57" s="61"/>
      <c r="K57" s="61"/>
      <c r="L57" s="62"/>
      <c r="M57" s="30"/>
      <c r="N57" s="30"/>
      <c r="O57" s="30"/>
      <c r="P57" s="30"/>
      <c r="Q57" s="30"/>
      <c r="R57" s="30"/>
      <c r="Y57" s="15"/>
      <c r="Z57" s="15"/>
      <c r="AA57" s="15"/>
      <c r="AB57" s="15"/>
      <c r="AC57" s="62"/>
    </row>
    <row r="58" spans="1:109">
      <c r="A58" s="14"/>
      <c r="B58" s="14"/>
      <c r="C58" s="15"/>
      <c r="D58" s="15"/>
      <c r="E58" s="15"/>
      <c r="F58" s="15"/>
      <c r="G58" s="15"/>
      <c r="H58" s="15"/>
      <c r="I58" s="15"/>
      <c r="J58" s="15"/>
      <c r="K58" s="15"/>
      <c r="L58" s="15"/>
      <c r="M58" s="15"/>
      <c r="N58" s="15"/>
      <c r="O58" s="15"/>
      <c r="P58" s="15"/>
      <c r="Q58" s="15"/>
      <c r="R58" s="15"/>
      <c r="Y58" s="15"/>
      <c r="Z58" s="15"/>
      <c r="AA58" s="15"/>
      <c r="AB58" s="15"/>
      <c r="AC58" s="62"/>
    </row>
    <row r="59" spans="1:109">
      <c r="A59" s="14"/>
      <c r="B59" s="14"/>
      <c r="C59" s="15"/>
      <c r="D59" s="15"/>
      <c r="E59" s="61"/>
      <c r="F59" s="61"/>
      <c r="G59" s="61"/>
      <c r="H59" s="61"/>
      <c r="I59" s="61"/>
      <c r="J59" s="61"/>
      <c r="K59" s="61"/>
      <c r="L59" s="62"/>
      <c r="M59" s="15"/>
      <c r="N59" s="15"/>
      <c r="O59" s="15"/>
      <c r="P59" s="15"/>
      <c r="Q59" s="15"/>
      <c r="R59" s="15"/>
      <c r="Y59" s="15"/>
      <c r="Z59" s="15"/>
      <c r="AA59" s="15"/>
      <c r="AB59" s="15"/>
      <c r="AC59" s="62"/>
    </row>
    <row r="60" spans="1:109" ht="15">
      <c r="A60" s="14"/>
      <c r="B60" s="217" t="s">
        <v>55</v>
      </c>
      <c r="C60" s="15"/>
      <c r="D60" s="15"/>
      <c r="E60" s="62"/>
      <c r="F60" s="62"/>
      <c r="G60" s="62"/>
      <c r="H60" s="62"/>
      <c r="I60" s="62"/>
      <c r="J60" s="62"/>
      <c r="K60" s="62"/>
      <c r="L60" s="62"/>
      <c r="M60" s="15"/>
      <c r="N60" s="15"/>
      <c r="O60" s="15"/>
      <c r="P60" s="15"/>
      <c r="Q60" s="15"/>
      <c r="R60" s="15"/>
      <c r="Y60" s="15"/>
      <c r="Z60" s="15"/>
      <c r="AA60" s="15"/>
      <c r="AB60" s="15"/>
      <c r="AC60" s="62"/>
    </row>
    <row r="61" spans="1:109">
      <c r="A61" s="14"/>
      <c r="B61" s="63"/>
      <c r="C61" s="15"/>
      <c r="D61" s="15"/>
      <c r="E61" s="61"/>
      <c r="F61" s="61"/>
      <c r="G61" s="61"/>
      <c r="H61" s="61"/>
      <c r="I61" s="61"/>
      <c r="J61" s="61"/>
      <c r="K61" s="61"/>
      <c r="L61" s="62"/>
      <c r="M61" s="15"/>
      <c r="N61" s="15"/>
      <c r="O61" s="15"/>
      <c r="P61" s="15"/>
      <c r="Q61" s="15"/>
      <c r="R61" s="15"/>
      <c r="Y61" s="15"/>
      <c r="Z61" s="15"/>
      <c r="AA61" s="15"/>
      <c r="AB61" s="15"/>
      <c r="AC61" s="62"/>
    </row>
    <row r="62" spans="1:109" ht="14.25" customHeight="1">
      <c r="A62" s="14"/>
      <c r="B62" s="218" t="s">
        <v>102</v>
      </c>
      <c r="C62" s="15"/>
      <c r="D62" s="15"/>
      <c r="E62" s="62"/>
      <c r="F62" s="62"/>
      <c r="G62" s="62"/>
      <c r="H62" s="62"/>
      <c r="I62" s="62"/>
      <c r="J62" s="62"/>
      <c r="K62" s="62"/>
      <c r="L62" s="62"/>
      <c r="M62" s="15"/>
      <c r="N62" s="15"/>
      <c r="O62" s="15"/>
      <c r="P62" s="15"/>
      <c r="Q62" s="15"/>
      <c r="R62" s="15"/>
      <c r="Y62" s="15"/>
      <c r="Z62" s="15"/>
      <c r="AA62" s="15"/>
      <c r="AB62" s="15"/>
      <c r="AC62" s="62"/>
    </row>
    <row r="63" spans="1:109">
      <c r="A63" s="14"/>
      <c r="B63" s="63"/>
      <c r="C63" s="15"/>
      <c r="D63" s="15"/>
      <c r="E63" s="61"/>
      <c r="F63" s="61"/>
      <c r="G63" s="61"/>
      <c r="H63" s="61"/>
      <c r="I63" s="61"/>
      <c r="J63" s="61"/>
      <c r="K63" s="61"/>
      <c r="L63" s="62"/>
      <c r="M63" s="15"/>
      <c r="N63" s="15"/>
      <c r="O63" s="15"/>
      <c r="P63" s="15"/>
      <c r="Q63" s="15"/>
      <c r="R63" s="15"/>
      <c r="Y63" s="15"/>
      <c r="Z63" s="15"/>
      <c r="AA63" s="15"/>
      <c r="AB63" s="15"/>
      <c r="AC63" s="62"/>
    </row>
    <row r="64" spans="1:109" ht="14.25" customHeight="1">
      <c r="A64" s="14"/>
      <c r="B64" s="219" t="s">
        <v>56</v>
      </c>
      <c r="C64" s="15"/>
      <c r="D64" s="15"/>
      <c r="E64" s="62"/>
      <c r="F64" s="62"/>
      <c r="G64" s="62"/>
      <c r="H64" s="62"/>
      <c r="I64" s="62"/>
      <c r="J64" s="62"/>
      <c r="K64" s="62"/>
      <c r="L64" s="62"/>
      <c r="M64" s="15"/>
      <c r="N64" s="15"/>
      <c r="O64" s="15"/>
      <c r="P64" s="15"/>
      <c r="Q64" s="15"/>
      <c r="R64" s="15"/>
      <c r="Y64" s="15"/>
      <c r="Z64" s="15"/>
      <c r="AA64" s="15"/>
      <c r="AB64" s="15"/>
      <c r="AC64" s="62"/>
    </row>
    <row r="65" spans="2:28">
      <c r="B65" s="63"/>
      <c r="E65" s="61"/>
      <c r="F65" s="61"/>
      <c r="G65" s="61"/>
      <c r="H65" s="61"/>
      <c r="I65" s="61"/>
      <c r="J65" s="61"/>
      <c r="K65" s="61"/>
      <c r="L65" s="63"/>
      <c r="Y65" s="15"/>
      <c r="Z65" s="15"/>
    </row>
    <row r="66" spans="2:28" ht="14.25" customHeight="1">
      <c r="B66" s="220" t="s">
        <v>102</v>
      </c>
      <c r="E66" s="63"/>
      <c r="F66" s="63"/>
      <c r="G66" s="63"/>
      <c r="H66" s="63"/>
      <c r="I66" s="63"/>
      <c r="J66" s="63"/>
      <c r="K66" s="63"/>
      <c r="L66" s="63"/>
      <c r="Y66" s="15"/>
      <c r="Z66" s="15"/>
      <c r="AA66" s="15"/>
      <c r="AB66" s="15"/>
    </row>
    <row r="67" spans="2:28">
      <c r="B67" s="63"/>
      <c r="E67" s="61"/>
      <c r="F67" s="61"/>
      <c r="G67" s="61"/>
      <c r="H67" s="61"/>
      <c r="I67" s="61"/>
      <c r="J67" s="61"/>
      <c r="K67" s="61"/>
      <c r="L67" s="63"/>
      <c r="Y67" s="15"/>
      <c r="Z67" s="15"/>
      <c r="AA67" s="15"/>
      <c r="AB67" s="15"/>
    </row>
    <row r="68" spans="2:28" ht="15">
      <c r="B68" s="221" t="s">
        <v>56</v>
      </c>
      <c r="E68" s="63"/>
      <c r="F68" s="63"/>
      <c r="G68" s="63"/>
      <c r="H68" s="63"/>
      <c r="I68" s="63"/>
      <c r="J68" s="63"/>
      <c r="K68" s="63"/>
      <c r="L68" s="63"/>
      <c r="Y68" s="15"/>
      <c r="Z68" s="15"/>
      <c r="AA68" s="15"/>
      <c r="AB68" s="15"/>
    </row>
    <row r="69" spans="2:28">
      <c r="E69" s="63"/>
      <c r="F69" s="63"/>
      <c r="G69" s="63"/>
      <c r="H69" s="63"/>
      <c r="I69" s="63"/>
      <c r="J69" s="63"/>
      <c r="K69" s="63"/>
      <c r="L69" s="63"/>
      <c r="Y69" s="15"/>
      <c r="Z69" s="15"/>
      <c r="AA69" s="15"/>
      <c r="AB69" s="15"/>
    </row>
    <row r="70" spans="2:28">
      <c r="B70" s="60"/>
      <c r="Y70" s="15"/>
      <c r="Z70" s="15"/>
      <c r="AA70" s="15"/>
      <c r="AB70" s="15"/>
    </row>
    <row r="71" spans="2:28">
      <c r="Y71" s="15"/>
      <c r="Z71" s="15"/>
      <c r="AA71" s="15"/>
      <c r="AB71" s="15"/>
    </row>
    <row r="72" spans="2:28">
      <c r="Y72" s="15"/>
      <c r="Z72" s="15"/>
      <c r="AA72" s="15"/>
      <c r="AB72" s="15"/>
    </row>
  </sheetData>
  <mergeCells count="203">
    <mergeCell ref="AA53:AB53"/>
    <mergeCell ref="O55:P55"/>
    <mergeCell ref="W47:X47"/>
    <mergeCell ref="Y47:Z47"/>
    <mergeCell ref="S49:T49"/>
    <mergeCell ref="Q49:R49"/>
    <mergeCell ref="O49:P49"/>
    <mergeCell ref="M49:N49"/>
    <mergeCell ref="M47:N47"/>
    <mergeCell ref="O47:P47"/>
    <mergeCell ref="U47:V47"/>
    <mergeCell ref="Q47:R47"/>
    <mergeCell ref="AA55:AB55"/>
    <mergeCell ref="O53:P53"/>
    <mergeCell ref="W53:X53"/>
    <mergeCell ref="U55:V55"/>
    <mergeCell ref="W55:X55"/>
    <mergeCell ref="Y55:Z55"/>
    <mergeCell ref="Q55:R55"/>
    <mergeCell ref="S55:T55"/>
    <mergeCell ref="U53:V53"/>
    <mergeCell ref="Y53:Z53"/>
    <mergeCell ref="M53:N53"/>
    <mergeCell ref="Q53:R53"/>
    <mergeCell ref="S53:T53"/>
    <mergeCell ref="O51:P51"/>
    <mergeCell ref="M51:N51"/>
    <mergeCell ref="A55:B55"/>
    <mergeCell ref="E55:F55"/>
    <mergeCell ref="G55:H55"/>
    <mergeCell ref="I55:J55"/>
    <mergeCell ref="K55:L55"/>
    <mergeCell ref="M55:N55"/>
    <mergeCell ref="U51:V51"/>
    <mergeCell ref="K53:L53"/>
    <mergeCell ref="A53:B53"/>
    <mergeCell ref="E53:F53"/>
    <mergeCell ref="G53:H53"/>
    <mergeCell ref="I53:J53"/>
    <mergeCell ref="Q51:R51"/>
    <mergeCell ref="A51:B51"/>
    <mergeCell ref="E42:F42"/>
    <mergeCell ref="G42:H42"/>
    <mergeCell ref="G49:H49"/>
    <mergeCell ref="A49:B49"/>
    <mergeCell ref="A47:B47"/>
    <mergeCell ref="A42:B42"/>
    <mergeCell ref="I51:J51"/>
    <mergeCell ref="E51:F51"/>
    <mergeCell ref="G51:H51"/>
    <mergeCell ref="K51:L51"/>
    <mergeCell ref="K49:L49"/>
    <mergeCell ref="I49:J49"/>
    <mergeCell ref="E49:F49"/>
    <mergeCell ref="G44:H44"/>
    <mergeCell ref="G47:H47"/>
    <mergeCell ref="I44:J44"/>
    <mergeCell ref="Q40:R40"/>
    <mergeCell ref="O40:P40"/>
    <mergeCell ref="O23:P23"/>
    <mergeCell ref="Q23:R23"/>
    <mergeCell ref="Q30:R30"/>
    <mergeCell ref="M30:N30"/>
    <mergeCell ref="O30:P30"/>
    <mergeCell ref="K35:L35"/>
    <mergeCell ref="O44:P44"/>
    <mergeCell ref="M44:N44"/>
    <mergeCell ref="M42:N42"/>
    <mergeCell ref="O42:P42"/>
    <mergeCell ref="Q42:R42"/>
    <mergeCell ref="K42:L42"/>
    <mergeCell ref="Q44:R44"/>
    <mergeCell ref="K44:L44"/>
    <mergeCell ref="A1:H2"/>
    <mergeCell ref="E30:F30"/>
    <mergeCell ref="I30:J30"/>
    <mergeCell ref="A16:B16"/>
    <mergeCell ref="K40:L40"/>
    <mergeCell ref="I9:J9"/>
    <mergeCell ref="E9:F9"/>
    <mergeCell ref="E10:F10"/>
    <mergeCell ref="G9:H9"/>
    <mergeCell ref="G10:H10"/>
    <mergeCell ref="I10:J10"/>
    <mergeCell ref="I17:J17"/>
    <mergeCell ref="E23:F23"/>
    <mergeCell ref="E12:F12"/>
    <mergeCell ref="G23:H23"/>
    <mergeCell ref="E40:F40"/>
    <mergeCell ref="G40:H40"/>
    <mergeCell ref="K12:L12"/>
    <mergeCell ref="G14:H14"/>
    <mergeCell ref="K14:L14"/>
    <mergeCell ref="K17:L17"/>
    <mergeCell ref="O9:P9"/>
    <mergeCell ref="M9:N9"/>
    <mergeCell ref="E14:F14"/>
    <mergeCell ref="G30:H30"/>
    <mergeCell ref="I14:J14"/>
    <mergeCell ref="A40:B40"/>
    <mergeCell ref="K30:L30"/>
    <mergeCell ref="A9:B9"/>
    <mergeCell ref="A10:B10"/>
    <mergeCell ref="K9:L9"/>
    <mergeCell ref="K10:L10"/>
    <mergeCell ref="K23:L23"/>
    <mergeCell ref="M40:N40"/>
    <mergeCell ref="M23:N23"/>
    <mergeCell ref="M12:N12"/>
    <mergeCell ref="E35:F35"/>
    <mergeCell ref="I12:J12"/>
    <mergeCell ref="G12:H12"/>
    <mergeCell ref="I23:J23"/>
    <mergeCell ref="G35:H35"/>
    <mergeCell ref="I40:J40"/>
    <mergeCell ref="I35:J35"/>
    <mergeCell ref="E17:F17"/>
    <mergeCell ref="G17:H17"/>
    <mergeCell ref="E47:F47"/>
    <mergeCell ref="I42:J42"/>
    <mergeCell ref="E44:F44"/>
    <mergeCell ref="K47:L47"/>
    <mergeCell ref="I47:J47"/>
    <mergeCell ref="AA51:AB51"/>
    <mergeCell ref="Y51:Z51"/>
    <mergeCell ref="Y30:Z30"/>
    <mergeCell ref="W49:X49"/>
    <mergeCell ref="S42:T42"/>
    <mergeCell ref="S47:T47"/>
    <mergeCell ref="S44:T44"/>
    <mergeCell ref="AA47:AB47"/>
    <mergeCell ref="AA49:AB49"/>
    <mergeCell ref="U49:V49"/>
    <mergeCell ref="Y49:Z49"/>
    <mergeCell ref="AA44:AB44"/>
    <mergeCell ref="S51:T51"/>
    <mergeCell ref="W51:X51"/>
    <mergeCell ref="S40:T40"/>
    <mergeCell ref="S35:T35"/>
    <mergeCell ref="Q35:R35"/>
    <mergeCell ref="O35:P35"/>
    <mergeCell ref="M35:N35"/>
    <mergeCell ref="U9:V9"/>
    <mergeCell ref="Q14:R14"/>
    <mergeCell ref="S14:T14"/>
    <mergeCell ref="AA10:AB10"/>
    <mergeCell ref="W9:X9"/>
    <mergeCell ref="AA9:AB9"/>
    <mergeCell ref="Y9:Z9"/>
    <mergeCell ref="S12:T12"/>
    <mergeCell ref="Q12:R12"/>
    <mergeCell ref="Q9:R9"/>
    <mergeCell ref="S9:T9"/>
    <mergeCell ref="AA12:AB12"/>
    <mergeCell ref="W14:X14"/>
    <mergeCell ref="U10:V10"/>
    <mergeCell ref="Y10:Z10"/>
    <mergeCell ref="W10:X10"/>
    <mergeCell ref="Q10:R10"/>
    <mergeCell ref="AA17:AB17"/>
    <mergeCell ref="AA14:AB14"/>
    <mergeCell ref="Y14:Z14"/>
    <mergeCell ref="U14:V14"/>
    <mergeCell ref="Y17:Z17"/>
    <mergeCell ref="Q17:R17"/>
    <mergeCell ref="S17:T17"/>
    <mergeCell ref="U17:V17"/>
    <mergeCell ref="M17:N17"/>
    <mergeCell ref="O17:P17"/>
    <mergeCell ref="W17:X17"/>
    <mergeCell ref="O14:P14"/>
    <mergeCell ref="O10:P10"/>
    <mergeCell ref="M10:N10"/>
    <mergeCell ref="S10:T10"/>
    <mergeCell ref="O12:P12"/>
    <mergeCell ref="M14:N14"/>
    <mergeCell ref="S30:T30"/>
    <mergeCell ref="Y12:Z12"/>
    <mergeCell ref="W12:X12"/>
    <mergeCell ref="U12:V12"/>
    <mergeCell ref="S23:T23"/>
    <mergeCell ref="U44:V44"/>
    <mergeCell ref="AA40:AB40"/>
    <mergeCell ref="U40:V40"/>
    <mergeCell ref="W44:X44"/>
    <mergeCell ref="U23:V23"/>
    <mergeCell ref="W30:X30"/>
    <mergeCell ref="W42:X42"/>
    <mergeCell ref="U42:V42"/>
    <mergeCell ref="U30:V30"/>
    <mergeCell ref="W23:X23"/>
    <mergeCell ref="W40:X40"/>
    <mergeCell ref="Y42:Z42"/>
    <mergeCell ref="Y23:Z23"/>
    <mergeCell ref="Y40:Z40"/>
    <mergeCell ref="AA30:AB30"/>
    <mergeCell ref="U35:V35"/>
    <mergeCell ref="W35:X35"/>
    <mergeCell ref="AA42:AB42"/>
    <mergeCell ref="Y44:Z44"/>
    <mergeCell ref="AA35:AB35"/>
    <mergeCell ref="Y35:Z35"/>
    <mergeCell ref="AA23:AB23"/>
  </mergeCells>
  <phoneticPr fontId="0" type="noConversion"/>
  <pageMargins left="0.78740157480314965" right="0.59055118110236227" top="0.98425196850393704" bottom="0.47244094488188981" header="0.19685039370078741" footer="0.15748031496062992"/>
  <pageSetup paperSize="8" scale="74" fitToHeight="0" orientation="landscape" r:id="rId1"/>
  <headerFooter alignWithMargins="0">
    <oddHeader>&amp;L&amp;G&amp;R&amp;G</oddHeader>
    <oddFooter>&amp;L&amp;"Arial,Standard"&amp;F; &amp;A&amp;C&amp;D / &amp;T&amp;R&amp;P /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87</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99" t="s">
        <v>66</v>
      </c>
      <c r="B11" s="100"/>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23" t="s">
        <v>39</v>
      </c>
      <c r="B12" s="229" t="s">
        <v>81</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23" t="s">
        <v>40</v>
      </c>
      <c r="B13" s="225" t="s">
        <v>103</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23" t="s">
        <v>41</v>
      </c>
      <c r="B14" s="225" t="s">
        <v>58</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23" t="s">
        <v>42</v>
      </c>
      <c r="B15" s="225" t="s">
        <v>82</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23" t="s">
        <v>48</v>
      </c>
      <c r="B16" s="225" t="s">
        <v>57</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23" t="s">
        <v>49</v>
      </c>
      <c r="B17" s="225" t="s">
        <v>83</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23" t="s">
        <v>50</v>
      </c>
      <c r="B18" s="225" t="s">
        <v>59</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104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99" t="s">
        <v>67</v>
      </c>
      <c r="B21" s="100"/>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Angebotspreis'!G9</f>
        <v>60</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60</v>
      </c>
      <c r="I48" s="142"/>
      <c r="J48" s="142"/>
      <c r="K48" s="142"/>
      <c r="L48" s="142"/>
      <c r="M48" s="142"/>
      <c r="N48" s="142"/>
      <c r="O48" s="142"/>
      <c r="P48" s="142"/>
      <c r="Q48" s="142"/>
      <c r="R48" s="142"/>
      <c r="S48" s="142"/>
      <c r="T48" s="142"/>
      <c r="U48" s="142"/>
      <c r="V48" s="142"/>
      <c r="W48" s="142"/>
      <c r="X48" s="142"/>
    </row>
    <row r="49" spans="1:24" s="49" customFormat="1" ht="13.15" customHeight="1">
      <c r="A49" s="146"/>
      <c r="B49" s="150"/>
      <c r="C49" s="148"/>
      <c r="D49" s="149"/>
      <c r="E49" s="148"/>
      <c r="F49" s="148"/>
      <c r="G49" s="149"/>
      <c r="H49" s="148"/>
      <c r="I49" s="148"/>
      <c r="J49" s="149"/>
      <c r="K49" s="148"/>
      <c r="L49" s="149"/>
      <c r="M49" s="148"/>
      <c r="N49" s="149"/>
      <c r="O49" s="148"/>
      <c r="P49" s="149"/>
      <c r="Q49" s="148"/>
      <c r="R49" s="149"/>
      <c r="S49" s="148"/>
      <c r="T49" s="149"/>
      <c r="U49" s="148"/>
      <c r="V49" s="149"/>
      <c r="W49" s="148"/>
      <c r="X49" s="149"/>
    </row>
    <row r="50" spans="1:24" s="49" customFormat="1" ht="12.75">
      <c r="A50" s="144"/>
      <c r="B50" s="145"/>
      <c r="C50" s="393"/>
      <c r="D50" s="393"/>
      <c r="E50" s="183"/>
      <c r="F50" s="393"/>
      <c r="G50" s="393"/>
      <c r="H50" s="183"/>
      <c r="I50" s="393"/>
      <c r="J50" s="393"/>
      <c r="K50" s="393"/>
      <c r="L50" s="393"/>
      <c r="M50" s="393"/>
      <c r="N50" s="393"/>
      <c r="O50" s="393"/>
      <c r="P50" s="393"/>
      <c r="Q50" s="393"/>
      <c r="R50" s="393"/>
      <c r="S50" s="393"/>
      <c r="T50" s="393"/>
      <c r="U50" s="393"/>
      <c r="V50" s="393"/>
      <c r="W50" s="393"/>
      <c r="X50" s="393"/>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49" customFormat="1" ht="12.75">
      <c r="A52" s="146"/>
      <c r="B52" s="147"/>
      <c r="C52" s="148"/>
      <c r="D52" s="149"/>
      <c r="E52" s="148"/>
      <c r="F52" s="148"/>
      <c r="G52" s="149"/>
      <c r="H52" s="148"/>
      <c r="I52" s="148"/>
      <c r="J52" s="149"/>
      <c r="K52" s="148"/>
      <c r="L52" s="149"/>
      <c r="M52" s="148"/>
      <c r="N52" s="149"/>
      <c r="O52" s="148"/>
      <c r="P52" s="149"/>
      <c r="Q52" s="148"/>
      <c r="R52" s="149"/>
      <c r="S52" s="148"/>
      <c r="T52" s="149"/>
      <c r="U52" s="148"/>
      <c r="V52" s="149"/>
      <c r="W52" s="148"/>
      <c r="X52" s="149"/>
    </row>
    <row r="53" spans="1:24" s="143" customFormat="1" ht="12.75">
      <c r="A53" s="144"/>
      <c r="B53" s="151"/>
      <c r="C53" s="393"/>
      <c r="D53" s="393"/>
      <c r="E53" s="183"/>
      <c r="F53" s="393"/>
      <c r="G53" s="393"/>
      <c r="H53" s="183"/>
      <c r="I53" s="393"/>
      <c r="J53" s="393"/>
      <c r="K53" s="393"/>
      <c r="L53" s="393"/>
      <c r="M53" s="393"/>
      <c r="N53" s="393"/>
      <c r="O53" s="393"/>
      <c r="P53" s="393"/>
      <c r="Q53" s="393"/>
      <c r="R53" s="393"/>
      <c r="S53" s="393"/>
      <c r="T53" s="393"/>
      <c r="U53" s="393"/>
      <c r="V53" s="393"/>
      <c r="W53" s="393"/>
      <c r="X53" s="393"/>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12.75">
      <c r="A55" s="146"/>
      <c r="B55" s="147"/>
      <c r="C55" s="148"/>
      <c r="D55" s="149"/>
      <c r="E55" s="148"/>
      <c r="F55" s="148"/>
      <c r="G55" s="149"/>
      <c r="H55" s="148"/>
      <c r="I55" s="148"/>
      <c r="J55" s="149"/>
      <c r="K55" s="148"/>
      <c r="L55" s="149"/>
      <c r="M55" s="148"/>
      <c r="N55" s="149"/>
      <c r="O55" s="148"/>
      <c r="P55" s="149"/>
      <c r="Q55" s="148"/>
      <c r="R55" s="149"/>
      <c r="S55" s="148"/>
      <c r="T55" s="149"/>
      <c r="U55" s="148"/>
      <c r="V55" s="149"/>
      <c r="W55" s="148"/>
      <c r="X55" s="149"/>
    </row>
    <row r="56" spans="1:24" s="143" customFormat="1" ht="12.75">
      <c r="A56" s="144"/>
      <c r="B56" s="151"/>
      <c r="C56" s="393"/>
      <c r="D56" s="393"/>
      <c r="E56" s="183"/>
      <c r="F56" s="393"/>
      <c r="G56" s="393"/>
      <c r="H56" s="183"/>
      <c r="I56" s="393"/>
      <c r="J56" s="393"/>
      <c r="K56" s="393"/>
      <c r="L56" s="393"/>
      <c r="M56" s="393"/>
      <c r="N56" s="393"/>
      <c r="O56" s="393"/>
      <c r="P56" s="393"/>
      <c r="Q56" s="393"/>
      <c r="R56" s="393"/>
      <c r="S56" s="393"/>
      <c r="T56" s="393"/>
      <c r="U56" s="393"/>
      <c r="V56" s="393"/>
      <c r="W56" s="393"/>
      <c r="X56" s="393"/>
    </row>
    <row r="57" spans="1:24" s="49" customFormat="1" ht="12.75">
      <c r="A57" s="146"/>
      <c r="B57" s="147"/>
      <c r="C57" s="148"/>
      <c r="D57" s="149"/>
      <c r="E57" s="148"/>
      <c r="F57" s="148"/>
      <c r="G57" s="149"/>
      <c r="H57" s="148"/>
      <c r="I57" s="148"/>
      <c r="J57" s="149"/>
      <c r="K57" s="148"/>
      <c r="L57" s="149"/>
      <c r="M57" s="148"/>
      <c r="N57" s="149"/>
      <c r="O57" s="148"/>
      <c r="P57" s="149"/>
      <c r="Q57" s="148"/>
      <c r="R57" s="149"/>
      <c r="S57" s="148"/>
      <c r="T57" s="149"/>
      <c r="U57" s="148"/>
      <c r="V57" s="149"/>
      <c r="W57" s="148"/>
      <c r="X57" s="149"/>
    </row>
    <row r="58" spans="1:24" s="49" customFormat="1" ht="12.75">
      <c r="A58" s="146"/>
      <c r="B58" s="147"/>
      <c r="C58" s="148"/>
      <c r="D58" s="149"/>
      <c r="E58" s="148"/>
      <c r="F58" s="148"/>
      <c r="G58" s="149"/>
      <c r="H58" s="148"/>
      <c r="I58" s="148"/>
      <c r="J58" s="149"/>
      <c r="K58" s="148"/>
      <c r="L58" s="149"/>
      <c r="M58" s="148"/>
      <c r="N58" s="149"/>
      <c r="O58" s="148"/>
      <c r="P58" s="149"/>
      <c r="Q58" s="148"/>
      <c r="R58" s="149"/>
      <c r="S58" s="148"/>
      <c r="T58" s="149"/>
      <c r="U58" s="148"/>
      <c r="V58" s="149"/>
      <c r="W58" s="148"/>
      <c r="X58" s="149"/>
    </row>
    <row r="59" spans="1:24" s="49" customFormat="1" ht="6.75" customHeight="1">
      <c r="A59" s="152"/>
      <c r="B59" s="153"/>
      <c r="C59" s="154"/>
      <c r="D59" s="149"/>
      <c r="E59" s="154"/>
      <c r="F59" s="154"/>
      <c r="G59" s="149"/>
      <c r="H59" s="154"/>
      <c r="I59" s="154"/>
      <c r="J59" s="149"/>
      <c r="K59" s="154"/>
      <c r="L59" s="149"/>
      <c r="M59" s="154"/>
      <c r="N59" s="149"/>
      <c r="O59" s="154"/>
      <c r="P59" s="149"/>
      <c r="Q59" s="154"/>
      <c r="R59" s="149"/>
      <c r="S59" s="154"/>
      <c r="T59" s="149"/>
      <c r="U59" s="154"/>
      <c r="V59" s="149"/>
      <c r="W59" s="154"/>
      <c r="X59" s="149"/>
    </row>
    <row r="60" spans="1:24" s="94" customFormat="1">
      <c r="A60" s="403"/>
      <c r="B60" s="403"/>
      <c r="C60" s="406"/>
      <c r="D60" s="406"/>
      <c r="E60" s="184"/>
      <c r="F60" s="406"/>
      <c r="G60" s="406"/>
      <c r="H60" s="184"/>
      <c r="I60" s="406"/>
      <c r="J60" s="406"/>
      <c r="K60" s="406"/>
      <c r="L60" s="406"/>
      <c r="M60" s="406"/>
      <c r="N60" s="406"/>
      <c r="O60" s="406"/>
      <c r="P60" s="406"/>
      <c r="Q60" s="406"/>
      <c r="R60" s="406"/>
      <c r="S60" s="406"/>
      <c r="T60" s="406"/>
      <c r="U60" s="406"/>
      <c r="V60" s="406"/>
      <c r="W60" s="406"/>
      <c r="X60" s="406"/>
    </row>
    <row r="61" spans="1:24" s="49" customFormat="1" ht="5.25" customHeight="1">
      <c r="A61" s="152"/>
      <c r="B61" s="153"/>
      <c r="C61" s="156"/>
      <c r="D61" s="157"/>
      <c r="E61" s="156"/>
      <c r="F61" s="156"/>
      <c r="G61" s="157"/>
      <c r="H61" s="156"/>
      <c r="I61" s="156"/>
      <c r="J61" s="157"/>
      <c r="K61" s="156"/>
      <c r="L61" s="157"/>
      <c r="M61" s="156"/>
      <c r="N61" s="157"/>
      <c r="O61" s="156"/>
      <c r="P61" s="157"/>
      <c r="Q61" s="156"/>
      <c r="R61" s="157"/>
      <c r="S61" s="156"/>
      <c r="T61" s="157"/>
      <c r="U61" s="156"/>
      <c r="V61" s="157"/>
      <c r="W61" s="156"/>
      <c r="X61" s="157"/>
    </row>
    <row r="62" spans="1:24" s="94" customFormat="1">
      <c r="A62" s="403"/>
      <c r="B62" s="403"/>
      <c r="C62" s="398"/>
      <c r="D62" s="398"/>
      <c r="E62" s="185"/>
      <c r="F62" s="398"/>
      <c r="G62" s="398"/>
      <c r="H62" s="185"/>
      <c r="I62" s="398"/>
      <c r="J62" s="398"/>
      <c r="K62" s="398"/>
      <c r="L62" s="398"/>
      <c r="M62" s="398"/>
      <c r="N62" s="398"/>
      <c r="O62" s="398"/>
      <c r="P62" s="398"/>
      <c r="Q62" s="398"/>
      <c r="R62" s="398"/>
      <c r="S62" s="398"/>
      <c r="T62" s="398"/>
      <c r="U62" s="398"/>
      <c r="V62" s="398"/>
      <c r="W62" s="398"/>
      <c r="X62" s="398"/>
    </row>
    <row r="63" spans="1:24" s="49" customFormat="1" ht="12.75">
      <c r="A63" s="152"/>
      <c r="B63" s="153"/>
      <c r="C63" s="156"/>
      <c r="D63" s="157"/>
      <c r="E63" s="156"/>
      <c r="F63" s="156"/>
      <c r="G63" s="157"/>
      <c r="H63" s="156"/>
      <c r="I63" s="156"/>
      <c r="J63" s="157"/>
      <c r="K63" s="156"/>
      <c r="L63" s="157"/>
      <c r="M63" s="156"/>
      <c r="N63" s="157"/>
      <c r="O63" s="156"/>
      <c r="P63" s="157"/>
      <c r="Q63" s="156"/>
      <c r="R63" s="157"/>
      <c r="S63" s="156"/>
      <c r="T63" s="157"/>
      <c r="U63" s="156"/>
      <c r="V63" s="157"/>
      <c r="W63" s="156"/>
      <c r="X63" s="157"/>
    </row>
    <row r="64" spans="1:24" s="49" customFormat="1" ht="12.75">
      <c r="A64" s="159"/>
      <c r="B64" s="143"/>
      <c r="C64" s="404"/>
      <c r="D64" s="404"/>
      <c r="E64" s="142"/>
      <c r="F64" s="404"/>
      <c r="G64" s="404"/>
      <c r="H64" s="142"/>
      <c r="I64" s="404"/>
      <c r="J64" s="404"/>
      <c r="K64" s="404"/>
      <c r="L64" s="404"/>
      <c r="M64" s="404"/>
      <c r="N64" s="404"/>
      <c r="O64" s="404"/>
      <c r="P64" s="404"/>
      <c r="Q64" s="404"/>
      <c r="R64" s="404"/>
      <c r="S64" s="404"/>
      <c r="T64" s="404"/>
      <c r="U64" s="404"/>
      <c r="V64" s="404"/>
      <c r="W64" s="404"/>
      <c r="X64" s="404"/>
    </row>
    <row r="65" spans="1:25" s="49" customFormat="1" ht="12.75">
      <c r="A65" s="146"/>
      <c r="B65" s="147"/>
      <c r="C65" s="160"/>
      <c r="D65" s="157"/>
      <c r="E65" s="160"/>
      <c r="F65" s="160"/>
      <c r="G65" s="157"/>
      <c r="H65" s="160"/>
      <c r="I65" s="160"/>
      <c r="J65" s="157"/>
      <c r="K65" s="160"/>
      <c r="L65" s="157"/>
      <c r="M65" s="160"/>
      <c r="N65" s="157"/>
      <c r="O65" s="160"/>
      <c r="P65" s="157"/>
      <c r="Q65" s="160"/>
      <c r="R65" s="157"/>
      <c r="S65" s="160"/>
      <c r="T65" s="157"/>
      <c r="U65" s="160"/>
      <c r="V65" s="157"/>
      <c r="W65" s="160"/>
      <c r="X65" s="157"/>
    </row>
    <row r="66" spans="1:25" s="49" customFormat="1" ht="12.75">
      <c r="A66" s="146"/>
      <c r="B66" s="147"/>
      <c r="C66" s="160"/>
      <c r="D66" s="157"/>
      <c r="E66" s="160"/>
      <c r="F66" s="160"/>
      <c r="G66" s="157"/>
      <c r="H66" s="160"/>
      <c r="I66" s="160"/>
      <c r="J66" s="157"/>
      <c r="K66" s="160"/>
      <c r="L66" s="157"/>
      <c r="M66" s="160"/>
      <c r="N66" s="157"/>
      <c r="O66" s="160"/>
      <c r="P66" s="157"/>
      <c r="Q66" s="160"/>
      <c r="R66" s="157"/>
      <c r="S66" s="160"/>
      <c r="T66" s="157"/>
      <c r="U66" s="160"/>
      <c r="V66" s="157"/>
      <c r="W66" s="160"/>
      <c r="X66" s="157"/>
    </row>
    <row r="67" spans="1:25" s="95" customFormat="1" ht="7.5" customHeight="1">
      <c r="A67" s="161"/>
      <c r="B67" s="162"/>
      <c r="C67" s="164"/>
      <c r="D67" s="164"/>
      <c r="E67" s="164"/>
      <c r="F67" s="164"/>
      <c r="G67" s="164"/>
      <c r="H67" s="164"/>
      <c r="I67" s="164"/>
      <c r="J67" s="164"/>
      <c r="K67" s="164"/>
      <c r="L67" s="164"/>
      <c r="M67" s="164"/>
      <c r="N67" s="164"/>
      <c r="O67" s="164"/>
      <c r="P67" s="164"/>
      <c r="Q67" s="164"/>
      <c r="R67" s="164"/>
      <c r="S67" s="164"/>
      <c r="T67" s="164"/>
      <c r="U67" s="164"/>
      <c r="V67" s="164"/>
      <c r="W67" s="164"/>
      <c r="X67" s="164"/>
    </row>
    <row r="68" spans="1:25" s="94" customFormat="1">
      <c r="A68" s="405"/>
      <c r="B68" s="405"/>
      <c r="C68" s="402"/>
      <c r="D68" s="402"/>
      <c r="E68" s="186"/>
      <c r="F68" s="402"/>
      <c r="G68" s="402"/>
      <c r="H68" s="186"/>
      <c r="I68" s="402"/>
      <c r="J68" s="402"/>
      <c r="K68" s="402"/>
      <c r="L68" s="402"/>
      <c r="M68" s="402"/>
      <c r="N68" s="402"/>
      <c r="O68" s="402"/>
      <c r="P68" s="402"/>
      <c r="Q68" s="402"/>
      <c r="R68" s="402"/>
      <c r="S68" s="402"/>
      <c r="T68" s="402"/>
      <c r="U68" s="402"/>
      <c r="V68" s="402"/>
      <c r="W68" s="402"/>
      <c r="X68" s="402"/>
    </row>
    <row r="69" spans="1:25" s="95" customFormat="1" ht="7.5" customHeight="1">
      <c r="A69" s="161"/>
      <c r="B69" s="162"/>
      <c r="C69" s="164"/>
      <c r="D69" s="164"/>
      <c r="E69" s="164"/>
      <c r="F69" s="164"/>
      <c r="G69" s="164"/>
      <c r="H69" s="164"/>
      <c r="I69" s="164"/>
      <c r="J69" s="164"/>
      <c r="K69" s="164"/>
      <c r="L69" s="164"/>
      <c r="M69" s="164"/>
      <c r="N69" s="164"/>
      <c r="O69" s="164"/>
      <c r="P69" s="164"/>
      <c r="Q69" s="164"/>
      <c r="R69" s="164"/>
      <c r="S69" s="164"/>
      <c r="T69" s="164"/>
      <c r="U69" s="164"/>
      <c r="V69" s="164"/>
      <c r="W69" s="164"/>
      <c r="X69" s="164"/>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ht="11.45" customHeigh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94" customFormat="1">
      <c r="A74" s="403"/>
      <c r="B74" s="403"/>
      <c r="C74" s="399"/>
      <c r="D74" s="399"/>
      <c r="E74" s="165"/>
      <c r="F74" s="399"/>
      <c r="G74" s="399"/>
      <c r="H74" s="165"/>
      <c r="I74" s="399"/>
      <c r="J74" s="399"/>
      <c r="K74" s="399"/>
      <c r="L74" s="399"/>
      <c r="M74" s="399"/>
      <c r="N74" s="399"/>
      <c r="O74" s="399"/>
      <c r="P74" s="399"/>
      <c r="Q74" s="399"/>
      <c r="R74" s="399"/>
      <c r="S74" s="399"/>
      <c r="T74" s="399"/>
      <c r="U74" s="399"/>
      <c r="V74" s="399"/>
      <c r="W74" s="399"/>
      <c r="X74" s="399"/>
    </row>
    <row r="75" spans="1:25" s="94" customFormat="1" ht="6" customHeight="1">
      <c r="A75" s="155"/>
      <c r="B75" s="155"/>
      <c r="C75" s="165"/>
      <c r="D75" s="165"/>
      <c r="E75" s="165"/>
      <c r="F75" s="165"/>
      <c r="G75" s="165"/>
      <c r="H75" s="165"/>
      <c r="I75" s="165"/>
      <c r="J75" s="165"/>
      <c r="K75" s="165"/>
      <c r="L75" s="165"/>
      <c r="M75" s="165"/>
      <c r="N75" s="165"/>
      <c r="O75" s="158"/>
      <c r="P75" s="165"/>
      <c r="Q75" s="165"/>
      <c r="R75" s="165"/>
      <c r="S75" s="165"/>
      <c r="T75" s="165"/>
      <c r="U75" s="165"/>
      <c r="V75" s="165"/>
      <c r="W75" s="165"/>
      <c r="X75" s="165"/>
    </row>
    <row r="76" spans="1:25" s="94" customFormat="1">
      <c r="A76" s="403"/>
      <c r="B76" s="403"/>
      <c r="C76" s="398"/>
      <c r="D76" s="398"/>
      <c r="E76" s="185"/>
      <c r="F76" s="398"/>
      <c r="G76" s="398"/>
      <c r="H76" s="185"/>
      <c r="I76" s="398"/>
      <c r="J76" s="398"/>
      <c r="K76" s="398"/>
      <c r="L76" s="398"/>
      <c r="M76" s="398"/>
      <c r="N76" s="398"/>
      <c r="O76" s="398"/>
      <c r="P76" s="398"/>
      <c r="Q76" s="398"/>
      <c r="R76" s="398"/>
      <c r="S76" s="398"/>
      <c r="T76" s="398"/>
      <c r="U76" s="398"/>
      <c r="V76" s="398"/>
      <c r="W76" s="398"/>
      <c r="X76" s="398"/>
    </row>
    <row r="77" spans="1:25" s="111" customFormat="1">
      <c r="A77" s="166"/>
      <c r="B77" s="166"/>
      <c r="C77" s="168"/>
      <c r="D77" s="168"/>
      <c r="E77" s="168"/>
      <c r="F77" s="168"/>
      <c r="G77" s="168"/>
      <c r="H77" s="168"/>
      <c r="I77" s="168"/>
      <c r="J77" s="168"/>
      <c r="K77" s="168"/>
      <c r="L77" s="168"/>
      <c r="M77" s="168"/>
      <c r="N77" s="168"/>
      <c r="O77" s="167"/>
      <c r="P77" s="168"/>
      <c r="Q77" s="168"/>
      <c r="R77" s="168"/>
      <c r="S77" s="168"/>
      <c r="T77" s="168"/>
      <c r="U77" s="168"/>
      <c r="V77" s="168"/>
      <c r="W77" s="168"/>
      <c r="X77" s="168"/>
    </row>
    <row r="78" spans="1:25" s="173" customFormat="1">
      <c r="A78" s="169"/>
      <c r="B78" s="170"/>
      <c r="C78" s="61"/>
      <c r="D78" s="61"/>
      <c r="E78" s="61"/>
      <c r="F78" s="61"/>
      <c r="G78" s="61"/>
      <c r="H78" s="61"/>
      <c r="I78" s="171"/>
      <c r="J78" s="171"/>
      <c r="K78" s="171"/>
      <c r="L78" s="171"/>
      <c r="M78" s="171"/>
      <c r="N78" s="171"/>
      <c r="O78" s="172"/>
      <c r="P78" s="172"/>
      <c r="Q78" s="172"/>
      <c r="R78" s="172"/>
      <c r="S78" s="172"/>
      <c r="T78" s="172"/>
      <c r="U78" s="61"/>
      <c r="V78" s="61"/>
      <c r="W78" s="61"/>
      <c r="X78" s="61"/>
      <c r="Y78" s="61"/>
    </row>
    <row r="79" spans="1:25" s="173" customFormat="1">
      <c r="A79" s="169"/>
      <c r="B79" s="169"/>
      <c r="C79" s="61"/>
      <c r="D79" s="61"/>
      <c r="E79" s="61"/>
      <c r="F79" s="61"/>
      <c r="G79" s="61"/>
      <c r="H79" s="61"/>
      <c r="I79" s="61"/>
      <c r="J79" s="61"/>
      <c r="K79" s="61"/>
      <c r="L79" s="61"/>
      <c r="M79" s="61"/>
      <c r="N79" s="61"/>
      <c r="O79" s="172"/>
      <c r="P79" s="172"/>
      <c r="Q79" s="172"/>
      <c r="R79" s="172"/>
      <c r="S79" s="172"/>
      <c r="T79" s="172"/>
      <c r="U79" s="61"/>
      <c r="V79" s="6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0"/>
      <c r="T81" s="400"/>
      <c r="U81" s="400"/>
      <c r="V81" s="400"/>
      <c r="W81" s="61"/>
      <c r="X81" s="61"/>
      <c r="Y81" s="61"/>
    </row>
    <row r="82" spans="1:105" s="173" customFormat="1">
      <c r="A82" s="169"/>
      <c r="B82" s="169"/>
      <c r="C82" s="61"/>
      <c r="D82" s="61"/>
      <c r="E82" s="61"/>
      <c r="F82" s="61"/>
      <c r="G82" s="61"/>
      <c r="H82" s="61"/>
      <c r="I82" s="61"/>
      <c r="J82" s="61"/>
      <c r="K82" s="61"/>
      <c r="L82" s="61"/>
      <c r="M82" s="61"/>
      <c r="N82" s="61"/>
      <c r="O82" s="172"/>
      <c r="P82" s="172"/>
      <c r="Q82" s="172"/>
      <c r="R82" s="172"/>
      <c r="S82" s="172"/>
      <c r="T82" s="172"/>
      <c r="U82" s="61"/>
      <c r="V82" s="61"/>
      <c r="W82" s="61"/>
      <c r="X82" s="61"/>
      <c r="Y82" s="61"/>
    </row>
    <row r="83" spans="1:105" s="173" customFormat="1" ht="15">
      <c r="A83" s="169"/>
      <c r="B83" s="169"/>
      <c r="C83" s="61"/>
      <c r="D83" s="61"/>
      <c r="E83" s="61"/>
      <c r="F83" s="61"/>
      <c r="G83" s="61"/>
      <c r="H83" s="61"/>
      <c r="I83" s="61"/>
      <c r="J83" s="61"/>
      <c r="K83" s="61"/>
      <c r="L83" s="61"/>
      <c r="M83" s="61"/>
      <c r="N83" s="61"/>
      <c r="O83" s="172"/>
      <c r="P83" s="172"/>
      <c r="Q83" s="172"/>
      <c r="R83" s="400"/>
      <c r="S83" s="401"/>
      <c r="T83" s="401"/>
      <c r="U83" s="401"/>
      <c r="V83" s="401"/>
      <c r="W83" s="61"/>
      <c r="X83" s="61"/>
      <c r="Y83" s="61"/>
    </row>
    <row r="84" spans="1:105" s="173" customFormat="1">
      <c r="A84" s="169"/>
      <c r="B84" s="169"/>
      <c r="C84" s="61"/>
      <c r="D84" s="61"/>
      <c r="E84" s="61"/>
      <c r="F84" s="61"/>
      <c r="G84" s="61"/>
      <c r="H84" s="61"/>
      <c r="I84" s="61"/>
      <c r="J84" s="61"/>
      <c r="K84" s="61"/>
      <c r="L84" s="61"/>
      <c r="M84" s="61"/>
      <c r="N84" s="61"/>
      <c r="O84" s="172"/>
      <c r="P84" s="172"/>
      <c r="Q84" s="172"/>
      <c r="R84" s="172"/>
      <c r="S84" s="172"/>
      <c r="T84" s="172"/>
      <c r="U84" s="61"/>
      <c r="V84" s="61"/>
      <c r="W84" s="61"/>
      <c r="X84" s="61"/>
      <c r="Y84" s="61"/>
    </row>
    <row r="85" spans="1:105" s="173" customFormat="1" ht="15">
      <c r="A85" s="169"/>
      <c r="B85" s="169"/>
      <c r="C85" s="61"/>
      <c r="D85" s="61"/>
      <c r="E85" s="61"/>
      <c r="F85" s="61"/>
      <c r="G85" s="61"/>
      <c r="H85" s="61"/>
      <c r="I85" s="61"/>
      <c r="J85" s="61"/>
      <c r="K85" s="61"/>
      <c r="L85" s="61"/>
      <c r="M85" s="61"/>
      <c r="N85" s="61"/>
      <c r="O85" s="172"/>
      <c r="P85" s="172"/>
      <c r="Q85" s="172"/>
      <c r="R85" s="400"/>
      <c r="S85" s="401"/>
      <c r="T85" s="401"/>
      <c r="U85" s="401"/>
      <c r="V85" s="401"/>
      <c r="W85" s="61"/>
      <c r="X85" s="61"/>
      <c r="Y85" s="61"/>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172"/>
      <c r="V86" s="172"/>
      <c r="W86" s="172"/>
      <c r="X86" s="172"/>
      <c r="Y86" s="172"/>
    </row>
    <row r="87" spans="1:105" s="173" customFormat="1" ht="15">
      <c r="A87" s="174"/>
      <c r="B87" s="174"/>
      <c r="C87" s="172"/>
      <c r="D87" s="172"/>
      <c r="E87" s="172"/>
      <c r="F87" s="172"/>
      <c r="G87" s="172"/>
      <c r="H87" s="172"/>
      <c r="I87" s="172"/>
      <c r="J87" s="172"/>
      <c r="K87" s="172"/>
      <c r="L87" s="172"/>
      <c r="M87" s="172"/>
      <c r="N87" s="172"/>
      <c r="O87" s="172"/>
      <c r="P87" s="172"/>
      <c r="Q87" s="172"/>
      <c r="R87" s="400"/>
      <c r="S87" s="401"/>
      <c r="T87" s="401"/>
      <c r="U87" s="401"/>
      <c r="V87" s="401"/>
      <c r="W87" s="61"/>
      <c r="X87" s="61"/>
      <c r="Y87" s="172"/>
    </row>
    <row r="88" spans="1:105" s="173" customFormat="1">
      <c r="A88" s="174"/>
      <c r="B88" s="169"/>
      <c r="C88" s="61"/>
      <c r="D88" s="61"/>
      <c r="E88" s="61"/>
      <c r="F88" s="61"/>
      <c r="G88" s="61"/>
      <c r="H88" s="61"/>
      <c r="I88" s="172"/>
      <c r="J88" s="172"/>
      <c r="K88" s="172"/>
      <c r="L88" s="172"/>
      <c r="M88" s="172"/>
      <c r="N88" s="172"/>
      <c r="O88" s="172"/>
      <c r="P88" s="172"/>
      <c r="Q88" s="172"/>
      <c r="R88" s="172"/>
      <c r="S88" s="172"/>
      <c r="T88" s="172"/>
      <c r="U88" s="172"/>
      <c r="V88" s="172"/>
      <c r="W88" s="61"/>
      <c r="X88" s="61"/>
      <c r="Y88" s="172"/>
    </row>
    <row r="89" spans="1:105" s="173" customFormat="1">
      <c r="A89" s="174"/>
      <c r="B89" s="174"/>
      <c r="C89" s="172"/>
      <c r="D89" s="172"/>
      <c r="E89" s="172"/>
      <c r="F89" s="172"/>
      <c r="G89" s="172"/>
      <c r="H89" s="172"/>
      <c r="I89" s="172"/>
      <c r="J89" s="172"/>
      <c r="K89" s="172"/>
      <c r="L89" s="172"/>
      <c r="M89" s="172"/>
      <c r="N89" s="172"/>
      <c r="O89" s="172"/>
      <c r="P89" s="172"/>
      <c r="Q89" s="172"/>
      <c r="R89" s="172"/>
      <c r="S89" s="172"/>
      <c r="T89" s="172"/>
      <c r="U89" s="61"/>
      <c r="V89" s="61"/>
      <c r="W89" s="61"/>
      <c r="X89" s="61"/>
      <c r="Y89" s="172"/>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61"/>
      <c r="V90" s="61"/>
      <c r="W90" s="61"/>
      <c r="X90" s="61"/>
      <c r="Y90" s="172"/>
    </row>
    <row r="91" spans="1:105" s="172" customFormat="1">
      <c r="A91" s="174"/>
      <c r="B91" s="175"/>
      <c r="U91" s="61"/>
      <c r="V91" s="61"/>
      <c r="W91" s="61"/>
      <c r="X91" s="61"/>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173"/>
      <c r="CX91" s="173"/>
      <c r="CY91" s="173"/>
      <c r="CZ91" s="173"/>
      <c r="DA91" s="173"/>
    </row>
    <row r="92" spans="1:105" s="172" customFormat="1">
      <c r="A92" s="174"/>
      <c r="B92" s="174"/>
      <c r="U92" s="61"/>
      <c r="V92" s="61"/>
      <c r="W92" s="61"/>
      <c r="X92" s="61"/>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3"/>
      <c r="BM92" s="173"/>
      <c r="BN92" s="173"/>
      <c r="BO92" s="173"/>
      <c r="BP92" s="173"/>
      <c r="BQ92" s="173"/>
      <c r="BR92" s="173"/>
      <c r="BS92" s="173"/>
      <c r="BT92" s="173"/>
      <c r="BU92" s="173"/>
      <c r="BV92" s="173"/>
      <c r="BW92" s="173"/>
      <c r="BX92" s="173"/>
      <c r="BY92" s="173"/>
      <c r="BZ92" s="173"/>
      <c r="CA92" s="173"/>
      <c r="CB92" s="173"/>
      <c r="CC92" s="173"/>
      <c r="CD92" s="173"/>
      <c r="CE92" s="173"/>
      <c r="CF92" s="173"/>
      <c r="CG92" s="173"/>
      <c r="CH92" s="173"/>
      <c r="CI92" s="173"/>
      <c r="CJ92" s="173"/>
      <c r="CK92" s="173"/>
      <c r="CL92" s="173"/>
      <c r="CM92" s="173"/>
      <c r="CN92" s="173"/>
      <c r="CO92" s="173"/>
      <c r="CP92" s="173"/>
      <c r="CQ92" s="173"/>
      <c r="CR92" s="173"/>
      <c r="CS92" s="173"/>
      <c r="CT92" s="173"/>
      <c r="CU92" s="173"/>
      <c r="CV92" s="173"/>
      <c r="CW92" s="173"/>
      <c r="CX92" s="173"/>
      <c r="CY92" s="173"/>
      <c r="CZ92" s="173"/>
      <c r="DA92" s="173"/>
    </row>
    <row r="93" spans="1:105" s="172" customFormat="1">
      <c r="A93" s="174"/>
      <c r="B93" s="174"/>
      <c r="U93" s="61"/>
      <c r="V93" s="61"/>
      <c r="W93" s="61"/>
      <c r="X93" s="61"/>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row>
    <row r="94" spans="1:105" s="173" customFormat="1">
      <c r="A94" s="174"/>
      <c r="B94" s="174"/>
      <c r="C94" s="172"/>
      <c r="D94" s="172"/>
      <c r="E94" s="172"/>
      <c r="F94" s="172"/>
      <c r="G94" s="172"/>
      <c r="H94" s="172"/>
      <c r="I94" s="172"/>
      <c r="J94" s="172"/>
      <c r="K94" s="172"/>
      <c r="L94" s="172"/>
      <c r="M94" s="172"/>
      <c r="N94" s="172"/>
      <c r="O94" s="172"/>
      <c r="P94" s="172"/>
      <c r="Q94" s="172"/>
      <c r="R94" s="172"/>
      <c r="S94" s="172"/>
      <c r="T94" s="172"/>
      <c r="U94" s="172"/>
      <c r="V94" s="172"/>
      <c r="W94" s="172"/>
      <c r="X94" s="172"/>
      <c r="Y94" s="172"/>
    </row>
    <row r="95" spans="1:105" s="173" customFormat="1">
      <c r="A95" s="174"/>
      <c r="B95" s="174"/>
      <c r="C95" s="172"/>
      <c r="D95" s="172"/>
      <c r="E95" s="172"/>
      <c r="F95" s="172"/>
      <c r="G95" s="172"/>
      <c r="H95" s="172"/>
      <c r="I95" s="172"/>
      <c r="J95" s="172"/>
      <c r="K95" s="172"/>
      <c r="L95" s="172"/>
      <c r="M95" s="172"/>
      <c r="N95" s="172"/>
      <c r="O95" s="172"/>
      <c r="P95" s="172"/>
      <c r="Q95" s="172"/>
      <c r="R95" s="172"/>
      <c r="S95" s="172"/>
      <c r="T95" s="172"/>
      <c r="U95" s="172"/>
      <c r="V95" s="172"/>
      <c r="W95" s="172"/>
      <c r="X95" s="172"/>
      <c r="Y95" s="172"/>
    </row>
    <row r="96" spans="1:105" s="173" customFormat="1">
      <c r="A96" s="174"/>
      <c r="B96" s="174"/>
      <c r="C96" s="172"/>
      <c r="D96" s="172"/>
      <c r="E96" s="172"/>
      <c r="F96" s="172"/>
      <c r="G96" s="172"/>
      <c r="H96" s="172"/>
      <c r="I96" s="172"/>
      <c r="J96" s="172"/>
      <c r="K96" s="172"/>
      <c r="L96" s="172"/>
      <c r="M96" s="172"/>
      <c r="N96" s="172"/>
      <c r="O96" s="172"/>
      <c r="P96" s="172"/>
      <c r="Q96" s="172"/>
      <c r="R96" s="172"/>
      <c r="S96" s="172"/>
      <c r="T96" s="172"/>
      <c r="U96" s="172"/>
      <c r="V96" s="172"/>
      <c r="W96" s="172"/>
      <c r="X96" s="172"/>
      <c r="Y96" s="172"/>
    </row>
    <row r="97" spans="1:25" s="173" customFormat="1">
      <c r="A97" s="174"/>
      <c r="B97" s="174"/>
      <c r="C97" s="172"/>
      <c r="D97" s="172"/>
      <c r="E97" s="172"/>
      <c r="F97" s="172"/>
      <c r="G97" s="172"/>
      <c r="H97" s="172"/>
      <c r="I97" s="172"/>
      <c r="J97" s="172"/>
      <c r="K97" s="172"/>
      <c r="L97" s="172"/>
      <c r="M97" s="172"/>
      <c r="N97" s="172"/>
      <c r="O97" s="172"/>
      <c r="P97" s="172"/>
      <c r="Q97" s="172"/>
      <c r="R97" s="172"/>
      <c r="S97" s="172"/>
      <c r="T97" s="172"/>
      <c r="U97" s="172"/>
      <c r="V97" s="172"/>
      <c r="W97" s="172"/>
      <c r="X97" s="172"/>
      <c r="Y97" s="172"/>
    </row>
  </sheetData>
  <mergeCells count="411">
    <mergeCell ref="W28:X28"/>
    <mergeCell ref="W30:X30"/>
    <mergeCell ref="Q29:R29"/>
    <mergeCell ref="S22:T22"/>
    <mergeCell ref="U22:V22"/>
    <mergeCell ref="Q25:R25"/>
    <mergeCell ref="M25:N25"/>
    <mergeCell ref="I26:J26"/>
    <mergeCell ref="K26:L26"/>
    <mergeCell ref="I25:J25"/>
    <mergeCell ref="K25:L25"/>
    <mergeCell ref="W25:X25"/>
    <mergeCell ref="W22:X22"/>
    <mergeCell ref="W23:X23"/>
    <mergeCell ref="W24:X24"/>
    <mergeCell ref="W27:X27"/>
    <mergeCell ref="M22:N22"/>
    <mergeCell ref="O22:P22"/>
    <mergeCell ref="Q22:R22"/>
    <mergeCell ref="S23:T23"/>
    <mergeCell ref="M23:N23"/>
    <mergeCell ref="O25:P25"/>
    <mergeCell ref="U24:V24"/>
    <mergeCell ref="U27:V27"/>
    <mergeCell ref="C30:D30"/>
    <mergeCell ref="F30:G30"/>
    <mergeCell ref="I30:J30"/>
    <mergeCell ref="K30:L30"/>
    <mergeCell ref="I29:J29"/>
    <mergeCell ref="M30:N30"/>
    <mergeCell ref="M28:N28"/>
    <mergeCell ref="K29:L29"/>
    <mergeCell ref="I27:J27"/>
    <mergeCell ref="K27:L27"/>
    <mergeCell ref="M29:N29"/>
    <mergeCell ref="M27:N27"/>
    <mergeCell ref="F29:G29"/>
    <mergeCell ref="I28:J28"/>
    <mergeCell ref="F28:G28"/>
    <mergeCell ref="S27:T27"/>
    <mergeCell ref="Q27:R27"/>
    <mergeCell ref="O27:P27"/>
    <mergeCell ref="U25:V25"/>
    <mergeCell ref="S25:T25"/>
    <mergeCell ref="U28:V28"/>
    <mergeCell ref="K28:L28"/>
    <mergeCell ref="O30:P30"/>
    <mergeCell ref="Q30:R30"/>
    <mergeCell ref="S30:T30"/>
    <mergeCell ref="U30:V30"/>
    <mergeCell ref="S28:T28"/>
    <mergeCell ref="O28:P28"/>
    <mergeCell ref="Q28:R28"/>
    <mergeCell ref="S29:T29"/>
    <mergeCell ref="U29:V29"/>
    <mergeCell ref="O29:P29"/>
    <mergeCell ref="A1:E2"/>
    <mergeCell ref="W6:X6"/>
    <mergeCell ref="I9:J9"/>
    <mergeCell ref="A6:B6"/>
    <mergeCell ref="I6:J6"/>
    <mergeCell ref="K6:L6"/>
    <mergeCell ref="M6:N6"/>
    <mergeCell ref="S9:T9"/>
    <mergeCell ref="U9:V9"/>
    <mergeCell ref="O6:P6"/>
    <mergeCell ref="Q6:R6"/>
    <mergeCell ref="S6:T6"/>
    <mergeCell ref="U6:V6"/>
    <mergeCell ref="W9:X9"/>
    <mergeCell ref="K9:L9"/>
    <mergeCell ref="M9:N9"/>
    <mergeCell ref="O9:P9"/>
    <mergeCell ref="Q9:R9"/>
    <mergeCell ref="C8:G8"/>
    <mergeCell ref="C6:H6"/>
    <mergeCell ref="U12:V12"/>
    <mergeCell ref="W12:X12"/>
    <mergeCell ref="I13:J13"/>
    <mergeCell ref="K13:L13"/>
    <mergeCell ref="M13:N13"/>
    <mergeCell ref="S14:T14"/>
    <mergeCell ref="U14:V14"/>
    <mergeCell ref="O13:P13"/>
    <mergeCell ref="Q13:R13"/>
    <mergeCell ref="S13:T13"/>
    <mergeCell ref="U13:V13"/>
    <mergeCell ref="W14:X14"/>
    <mergeCell ref="K14:L14"/>
    <mergeCell ref="M14:N14"/>
    <mergeCell ref="O14:P14"/>
    <mergeCell ref="Q14:R14"/>
    <mergeCell ref="Q12:R12"/>
    <mergeCell ref="I12:J12"/>
    <mergeCell ref="K12:L12"/>
    <mergeCell ref="M12:N12"/>
    <mergeCell ref="W13:X13"/>
    <mergeCell ref="I14:J14"/>
    <mergeCell ref="S12:T12"/>
    <mergeCell ref="O12:P12"/>
    <mergeCell ref="W16:X16"/>
    <mergeCell ref="I17:J17"/>
    <mergeCell ref="S15:T15"/>
    <mergeCell ref="U15:V15"/>
    <mergeCell ref="W15:X15"/>
    <mergeCell ref="I16:J16"/>
    <mergeCell ref="K16:L16"/>
    <mergeCell ref="M16:N16"/>
    <mergeCell ref="S17:T17"/>
    <mergeCell ref="U17:V17"/>
    <mergeCell ref="O16:P16"/>
    <mergeCell ref="Q16:R16"/>
    <mergeCell ref="S16:T16"/>
    <mergeCell ref="U16:V16"/>
    <mergeCell ref="W17:X17"/>
    <mergeCell ref="I15:J15"/>
    <mergeCell ref="K15:L15"/>
    <mergeCell ref="M15:N15"/>
    <mergeCell ref="K17:L17"/>
    <mergeCell ref="M17:N17"/>
    <mergeCell ref="O17:P17"/>
    <mergeCell ref="Q17:R17"/>
    <mergeCell ref="O15:P15"/>
    <mergeCell ref="Q15:R15"/>
    <mergeCell ref="W18:X18"/>
    <mergeCell ref="I19:J19"/>
    <mergeCell ref="K19:L19"/>
    <mergeCell ref="M19:N19"/>
    <mergeCell ref="O19:P19"/>
    <mergeCell ref="Q19:R19"/>
    <mergeCell ref="S19:T19"/>
    <mergeCell ref="U19:V19"/>
    <mergeCell ref="W19:X19"/>
    <mergeCell ref="I18:J18"/>
    <mergeCell ref="K18:L18"/>
    <mergeCell ref="M18:N18"/>
    <mergeCell ref="O18:P18"/>
    <mergeCell ref="Q18:R18"/>
    <mergeCell ref="S18:T18"/>
    <mergeCell ref="U18:V18"/>
    <mergeCell ref="O23:P23"/>
    <mergeCell ref="M24:N24"/>
    <mergeCell ref="Q24:R24"/>
    <mergeCell ref="S24:T24"/>
    <mergeCell ref="K23:L23"/>
    <mergeCell ref="O24:P24"/>
    <mergeCell ref="C23:D23"/>
    <mergeCell ref="C22:D22"/>
    <mergeCell ref="U23:V23"/>
    <mergeCell ref="Q23:R23"/>
    <mergeCell ref="I22:J22"/>
    <mergeCell ref="K22:L22"/>
    <mergeCell ref="C24:D24"/>
    <mergeCell ref="F24:G24"/>
    <mergeCell ref="I24:J24"/>
    <mergeCell ref="K24:L24"/>
    <mergeCell ref="F23:G23"/>
    <mergeCell ref="I23:J23"/>
    <mergeCell ref="Q37:R37"/>
    <mergeCell ref="W37:X37"/>
    <mergeCell ref="U39:V39"/>
    <mergeCell ref="Q35:R35"/>
    <mergeCell ref="K31:L31"/>
    <mergeCell ref="U35:V35"/>
    <mergeCell ref="M31:N31"/>
    <mergeCell ref="F31:G31"/>
    <mergeCell ref="I31:J31"/>
    <mergeCell ref="U31:V31"/>
    <mergeCell ref="S35:T35"/>
    <mergeCell ref="O31:P31"/>
    <mergeCell ref="Q31:R31"/>
    <mergeCell ref="S31:T31"/>
    <mergeCell ref="W29:X29"/>
    <mergeCell ref="K35:L35"/>
    <mergeCell ref="M35:N35"/>
    <mergeCell ref="O35:P35"/>
    <mergeCell ref="I42:J42"/>
    <mergeCell ref="K42:L42"/>
    <mergeCell ref="M42:N42"/>
    <mergeCell ref="O42:P42"/>
    <mergeCell ref="U40:V40"/>
    <mergeCell ref="W40:X40"/>
    <mergeCell ref="O39:P39"/>
    <mergeCell ref="K37:L37"/>
    <mergeCell ref="M37:N37"/>
    <mergeCell ref="O37:P37"/>
    <mergeCell ref="W31:X31"/>
    <mergeCell ref="W35:X35"/>
    <mergeCell ref="S36:T36"/>
    <mergeCell ref="U36:V36"/>
    <mergeCell ref="W39:X39"/>
    <mergeCell ref="W36:X36"/>
    <mergeCell ref="Q36:R36"/>
    <mergeCell ref="Q39:R39"/>
    <mergeCell ref="S39:T39"/>
    <mergeCell ref="S37:T37"/>
    <mergeCell ref="Q42:R42"/>
    <mergeCell ref="S42:T42"/>
    <mergeCell ref="U42:V42"/>
    <mergeCell ref="W42:X42"/>
    <mergeCell ref="W43:X43"/>
    <mergeCell ref="S40:T40"/>
    <mergeCell ref="Q40:R40"/>
    <mergeCell ref="K43:L43"/>
    <mergeCell ref="W41:X41"/>
    <mergeCell ref="C41:D41"/>
    <mergeCell ref="Q43:R43"/>
    <mergeCell ref="S43:T43"/>
    <mergeCell ref="U43:V43"/>
    <mergeCell ref="O41:P41"/>
    <mergeCell ref="Q41:R41"/>
    <mergeCell ref="S41:T41"/>
    <mergeCell ref="U41:V41"/>
    <mergeCell ref="F36:G36"/>
    <mergeCell ref="I36:J36"/>
    <mergeCell ref="K36:L36"/>
    <mergeCell ref="U37:V37"/>
    <mergeCell ref="O36:P36"/>
    <mergeCell ref="F43:G43"/>
    <mergeCell ref="I41:J41"/>
    <mergeCell ref="K41:L41"/>
    <mergeCell ref="M41:N41"/>
    <mergeCell ref="O43:P43"/>
    <mergeCell ref="C39:D39"/>
    <mergeCell ref="C37:D37"/>
    <mergeCell ref="F39:G39"/>
    <mergeCell ref="I39:J39"/>
    <mergeCell ref="F37:G37"/>
    <mergeCell ref="I37:J37"/>
    <mergeCell ref="I53:J53"/>
    <mergeCell ref="K53:L53"/>
    <mergeCell ref="M53:N53"/>
    <mergeCell ref="M43:N43"/>
    <mergeCell ref="C50:D50"/>
    <mergeCell ref="F50:G50"/>
    <mergeCell ref="I50:J50"/>
    <mergeCell ref="K50:L50"/>
    <mergeCell ref="M50:N50"/>
    <mergeCell ref="I47:J47"/>
    <mergeCell ref="K47:L47"/>
    <mergeCell ref="M47:N47"/>
    <mergeCell ref="I43:J43"/>
    <mergeCell ref="O50:P50"/>
    <mergeCell ref="O56:P56"/>
    <mergeCell ref="Q56:R56"/>
    <mergeCell ref="S56:T56"/>
    <mergeCell ref="U56:V56"/>
    <mergeCell ref="S47:T47"/>
    <mergeCell ref="U47:V47"/>
    <mergeCell ref="W56:X56"/>
    <mergeCell ref="O53:P53"/>
    <mergeCell ref="Q53:R53"/>
    <mergeCell ref="S53:T53"/>
    <mergeCell ref="U53:V53"/>
    <mergeCell ref="W53:X53"/>
    <mergeCell ref="W50:X50"/>
    <mergeCell ref="Q50:R50"/>
    <mergeCell ref="S50:T50"/>
    <mergeCell ref="U50:V50"/>
    <mergeCell ref="Q47:R47"/>
    <mergeCell ref="W47:X47"/>
    <mergeCell ref="O47:P47"/>
    <mergeCell ref="A60:B60"/>
    <mergeCell ref="C60:D60"/>
    <mergeCell ref="F60:G60"/>
    <mergeCell ref="I60:J60"/>
    <mergeCell ref="K60:L60"/>
    <mergeCell ref="M56:N56"/>
    <mergeCell ref="C56:D56"/>
    <mergeCell ref="F56:G56"/>
    <mergeCell ref="I56:J56"/>
    <mergeCell ref="K56:L56"/>
    <mergeCell ref="M60:N60"/>
    <mergeCell ref="O60:P60"/>
    <mergeCell ref="Q60:R60"/>
    <mergeCell ref="S60:T60"/>
    <mergeCell ref="U60:V60"/>
    <mergeCell ref="W60:X60"/>
    <mergeCell ref="C53:D53"/>
    <mergeCell ref="F53:G53"/>
    <mergeCell ref="A70:B70"/>
    <mergeCell ref="C70:D70"/>
    <mergeCell ref="F70:G70"/>
    <mergeCell ref="I70:J70"/>
    <mergeCell ref="U62:V62"/>
    <mergeCell ref="W62:X62"/>
    <mergeCell ref="A62:B62"/>
    <mergeCell ref="C62:D62"/>
    <mergeCell ref="F62:G62"/>
    <mergeCell ref="I62:J62"/>
    <mergeCell ref="K62:L62"/>
    <mergeCell ref="M64:N64"/>
    <mergeCell ref="M62:N62"/>
    <mergeCell ref="O62:P62"/>
    <mergeCell ref="O64:P64"/>
    <mergeCell ref="Q62:R62"/>
    <mergeCell ref="S62:T62"/>
    <mergeCell ref="W64:X64"/>
    <mergeCell ref="Q64:R64"/>
    <mergeCell ref="S64:T64"/>
    <mergeCell ref="U64:V64"/>
    <mergeCell ref="A68:B68"/>
    <mergeCell ref="C68:D68"/>
    <mergeCell ref="F68:G68"/>
    <mergeCell ref="C64:D64"/>
    <mergeCell ref="K68:L68"/>
    <mergeCell ref="F64:G64"/>
    <mergeCell ref="I64:J64"/>
    <mergeCell ref="K64:L64"/>
    <mergeCell ref="W70:X70"/>
    <mergeCell ref="Q70:R70"/>
    <mergeCell ref="M68:N68"/>
    <mergeCell ref="O68:P68"/>
    <mergeCell ref="Q68:R68"/>
    <mergeCell ref="S68:T68"/>
    <mergeCell ref="U68:V68"/>
    <mergeCell ref="W68:X68"/>
    <mergeCell ref="O72:P72"/>
    <mergeCell ref="U72:V72"/>
    <mergeCell ref="S70:T70"/>
    <mergeCell ref="U70:V70"/>
    <mergeCell ref="S72:T72"/>
    <mergeCell ref="Q72:R72"/>
    <mergeCell ref="K70:L70"/>
    <mergeCell ref="M70:N70"/>
    <mergeCell ref="O70:P70"/>
    <mergeCell ref="I68:J68"/>
    <mergeCell ref="A74:B74"/>
    <mergeCell ref="C74:D74"/>
    <mergeCell ref="F74:G74"/>
    <mergeCell ref="I74:J74"/>
    <mergeCell ref="A76:B76"/>
    <mergeCell ref="A72:B72"/>
    <mergeCell ref="C72:D72"/>
    <mergeCell ref="F72:G72"/>
    <mergeCell ref="I72:J72"/>
    <mergeCell ref="O74:P74"/>
    <mergeCell ref="K72:L72"/>
    <mergeCell ref="M72:N72"/>
    <mergeCell ref="R83:V83"/>
    <mergeCell ref="R85:V85"/>
    <mergeCell ref="R87:V87"/>
    <mergeCell ref="C76:D76"/>
    <mergeCell ref="F76:G76"/>
    <mergeCell ref="I76:J76"/>
    <mergeCell ref="U76:V76"/>
    <mergeCell ref="M76:N76"/>
    <mergeCell ref="O76:P76"/>
    <mergeCell ref="Q76:R76"/>
    <mergeCell ref="K76:L76"/>
    <mergeCell ref="S76:T76"/>
    <mergeCell ref="W76:X76"/>
    <mergeCell ref="W74:X74"/>
    <mergeCell ref="R81:V81"/>
    <mergeCell ref="Q74:R74"/>
    <mergeCell ref="S74:T74"/>
    <mergeCell ref="U74:V74"/>
    <mergeCell ref="K74:L74"/>
    <mergeCell ref="M74:N74"/>
    <mergeCell ref="W72:X72"/>
    <mergeCell ref="C11:G11"/>
    <mergeCell ref="C9:G9"/>
    <mergeCell ref="C12:G12"/>
    <mergeCell ref="C17:G17"/>
    <mergeCell ref="C18:G18"/>
    <mergeCell ref="C13:G13"/>
    <mergeCell ref="C14:G14"/>
    <mergeCell ref="C15:G15"/>
    <mergeCell ref="C16:G16"/>
    <mergeCell ref="C19:G19"/>
    <mergeCell ref="E44:G44"/>
    <mergeCell ref="E46:G46"/>
    <mergeCell ref="E48:G48"/>
    <mergeCell ref="F27:G27"/>
    <mergeCell ref="C31:D31"/>
    <mergeCell ref="F21:G21"/>
    <mergeCell ref="F41:G41"/>
    <mergeCell ref="C40:D40"/>
    <mergeCell ref="F40:G40"/>
    <mergeCell ref="C28:D28"/>
    <mergeCell ref="C36:D36"/>
    <mergeCell ref="C25:D25"/>
    <mergeCell ref="F25:G25"/>
    <mergeCell ref="C26:D26"/>
    <mergeCell ref="F22:G22"/>
    <mergeCell ref="C27:D27"/>
    <mergeCell ref="C29:D29"/>
    <mergeCell ref="F26:G26"/>
    <mergeCell ref="C42:D42"/>
    <mergeCell ref="F42:G42"/>
    <mergeCell ref="C47:D47"/>
    <mergeCell ref="F47:G47"/>
    <mergeCell ref="C43:D43"/>
    <mergeCell ref="C38:D38"/>
    <mergeCell ref="F38:G38"/>
    <mergeCell ref="C32:D32"/>
    <mergeCell ref="F32:G32"/>
    <mergeCell ref="C33:D33"/>
    <mergeCell ref="F33:G33"/>
    <mergeCell ref="C34:D34"/>
    <mergeCell ref="F34:G34"/>
    <mergeCell ref="O40:P40"/>
    <mergeCell ref="K39:L39"/>
    <mergeCell ref="I40:J40"/>
    <mergeCell ref="K40:L40"/>
    <mergeCell ref="M40:N40"/>
    <mergeCell ref="M39:N39"/>
    <mergeCell ref="M36:N36"/>
    <mergeCell ref="C35:D35"/>
    <mergeCell ref="F35:G35"/>
    <mergeCell ref="I35:J35"/>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86</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99" t="s">
        <v>66</v>
      </c>
      <c r="B11" s="100"/>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99" t="s">
        <v>67</v>
      </c>
      <c r="B21" s="100"/>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Angebotspreis'!G10</f>
        <v>60</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60</v>
      </c>
      <c r="I48" s="142"/>
      <c r="J48" s="142"/>
      <c r="K48" s="142"/>
      <c r="L48" s="142"/>
      <c r="M48" s="142"/>
      <c r="N48" s="142"/>
      <c r="O48" s="142"/>
      <c r="P48" s="142"/>
      <c r="Q48" s="142"/>
      <c r="R48" s="142"/>
      <c r="S48" s="142"/>
      <c r="T48" s="142"/>
      <c r="U48" s="142"/>
      <c r="V48" s="142"/>
      <c r="W48" s="142"/>
      <c r="X48" s="142"/>
    </row>
    <row r="49" spans="1:24" s="49"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143" customFormat="1" ht="12.75">
      <c r="A55" s="146"/>
      <c r="B55" s="147"/>
      <c r="C55" s="148"/>
      <c r="D55" s="149"/>
      <c r="E55" s="148"/>
      <c r="F55" s="148"/>
      <c r="G55" s="149"/>
      <c r="H55" s="148"/>
      <c r="I55" s="393"/>
      <c r="J55" s="393"/>
      <c r="K55" s="393"/>
      <c r="L55" s="393"/>
      <c r="M55" s="393"/>
      <c r="N55" s="393"/>
      <c r="O55" s="393"/>
      <c r="P55" s="393"/>
      <c r="Q55" s="393"/>
      <c r="R55" s="393"/>
      <c r="S55" s="393"/>
      <c r="T55" s="393"/>
      <c r="U55" s="393"/>
      <c r="V55" s="393"/>
      <c r="W55" s="393"/>
      <c r="X55" s="393"/>
    </row>
    <row r="56" spans="1:24" s="49" customFormat="1" ht="12.75">
      <c r="A56" s="144"/>
      <c r="B56" s="151"/>
      <c r="C56" s="393"/>
      <c r="D56" s="393"/>
      <c r="E56" s="183"/>
      <c r="F56" s="393"/>
      <c r="G56" s="393"/>
      <c r="H56" s="183"/>
      <c r="I56" s="148"/>
      <c r="J56" s="149"/>
      <c r="K56" s="148"/>
      <c r="L56" s="149"/>
      <c r="M56" s="148"/>
      <c r="N56" s="149"/>
      <c r="O56" s="148"/>
      <c r="P56" s="149"/>
      <c r="Q56" s="148"/>
      <c r="R56" s="149"/>
      <c r="S56" s="148"/>
      <c r="T56" s="149"/>
      <c r="U56" s="148"/>
      <c r="V56" s="149"/>
      <c r="W56" s="148"/>
      <c r="X56" s="149"/>
    </row>
    <row r="57" spans="1:24" s="49" customFormat="1" ht="12.75">
      <c r="A57" s="146"/>
      <c r="B57" s="147"/>
      <c r="C57" s="148"/>
      <c r="D57" s="149"/>
      <c r="E57" s="148"/>
      <c r="F57" s="148"/>
      <c r="G57" s="149"/>
      <c r="H57" s="148"/>
      <c r="I57" s="148"/>
      <c r="J57" s="149"/>
      <c r="K57" s="148"/>
      <c r="L57" s="149"/>
      <c r="M57" s="148"/>
      <c r="N57" s="149"/>
      <c r="O57" s="148"/>
      <c r="P57" s="149"/>
      <c r="Q57" s="148"/>
      <c r="R57" s="149"/>
      <c r="S57" s="148"/>
      <c r="T57" s="149"/>
      <c r="U57" s="148"/>
      <c r="V57" s="149"/>
      <c r="W57" s="148"/>
      <c r="X57" s="149"/>
    </row>
    <row r="58" spans="1:24" s="49" customFormat="1" ht="6.75" customHeight="1">
      <c r="A58" s="146"/>
      <c r="B58" s="147"/>
      <c r="C58" s="148"/>
      <c r="D58" s="149"/>
      <c r="E58" s="148"/>
      <c r="F58" s="148"/>
      <c r="G58" s="149"/>
      <c r="H58" s="148"/>
      <c r="I58" s="154"/>
      <c r="J58" s="149"/>
      <c r="K58" s="154"/>
      <c r="L58" s="149"/>
      <c r="M58" s="154"/>
      <c r="N58" s="149"/>
      <c r="O58" s="154"/>
      <c r="P58" s="149"/>
      <c r="Q58" s="154"/>
      <c r="R58" s="149"/>
      <c r="S58" s="154"/>
      <c r="T58" s="149"/>
      <c r="U58" s="154"/>
      <c r="V58" s="149"/>
      <c r="W58" s="154"/>
      <c r="X58" s="149"/>
    </row>
    <row r="59" spans="1:24" s="94" customFormat="1">
      <c r="A59" s="152"/>
      <c r="B59" s="153"/>
      <c r="C59" s="154"/>
      <c r="D59" s="149"/>
      <c r="E59" s="154"/>
      <c r="F59" s="154"/>
      <c r="G59" s="149"/>
      <c r="H59" s="154"/>
      <c r="I59" s="406"/>
      <c r="J59" s="406"/>
      <c r="K59" s="406"/>
      <c r="L59" s="406"/>
      <c r="M59" s="406"/>
      <c r="N59" s="406"/>
      <c r="O59" s="406"/>
      <c r="P59" s="406"/>
      <c r="Q59" s="406"/>
      <c r="R59" s="406"/>
      <c r="S59" s="406"/>
      <c r="T59" s="406"/>
      <c r="U59" s="406"/>
      <c r="V59" s="406"/>
      <c r="W59" s="406"/>
      <c r="X59" s="406"/>
    </row>
    <row r="60" spans="1:24" s="49" customFormat="1" ht="5.25" customHeight="1">
      <c r="A60" s="403"/>
      <c r="B60" s="403"/>
      <c r="C60" s="406"/>
      <c r="D60" s="406"/>
      <c r="E60" s="184"/>
      <c r="F60" s="406"/>
      <c r="G60" s="406"/>
      <c r="H60" s="184"/>
      <c r="I60" s="156"/>
      <c r="J60" s="157"/>
      <c r="K60" s="156"/>
      <c r="L60" s="157"/>
      <c r="M60" s="156"/>
      <c r="N60" s="157"/>
      <c r="O60" s="156"/>
      <c r="P60" s="157"/>
      <c r="Q60" s="156"/>
      <c r="R60" s="157"/>
      <c r="S60" s="156"/>
      <c r="T60" s="157"/>
      <c r="U60" s="156"/>
      <c r="V60" s="157"/>
      <c r="W60" s="156"/>
      <c r="X60" s="157"/>
    </row>
    <row r="61" spans="1:24" s="94" customFormat="1">
      <c r="A61" s="152"/>
      <c r="B61" s="153"/>
      <c r="C61" s="156"/>
      <c r="D61" s="157"/>
      <c r="E61" s="156"/>
      <c r="F61" s="156"/>
      <c r="G61" s="157"/>
      <c r="H61" s="156"/>
      <c r="I61" s="398"/>
      <c r="J61" s="398"/>
      <c r="K61" s="398"/>
      <c r="L61" s="398"/>
      <c r="M61" s="398"/>
      <c r="N61" s="398"/>
      <c r="O61" s="398"/>
      <c r="P61" s="398"/>
      <c r="Q61" s="398"/>
      <c r="R61" s="398"/>
      <c r="S61" s="398"/>
      <c r="T61" s="398"/>
      <c r="U61" s="398"/>
      <c r="V61" s="398"/>
      <c r="W61" s="398"/>
      <c r="X61" s="398"/>
    </row>
    <row r="62" spans="1:24" s="49" customFormat="1" ht="12.75">
      <c r="A62" s="403"/>
      <c r="B62" s="403"/>
      <c r="C62" s="398"/>
      <c r="D62" s="398"/>
      <c r="E62" s="185"/>
      <c r="F62" s="398"/>
      <c r="G62" s="398"/>
      <c r="H62" s="185"/>
      <c r="I62" s="156"/>
      <c r="J62" s="157"/>
      <c r="K62" s="156"/>
      <c r="L62" s="157"/>
      <c r="M62" s="156"/>
      <c r="N62" s="157"/>
      <c r="O62" s="156"/>
      <c r="P62" s="157"/>
      <c r="Q62" s="156"/>
      <c r="R62" s="157"/>
      <c r="S62" s="156"/>
      <c r="T62" s="157"/>
      <c r="U62" s="156"/>
      <c r="V62" s="157"/>
      <c r="W62" s="156"/>
      <c r="X62" s="157"/>
    </row>
    <row r="63" spans="1:24" s="49" customFormat="1" ht="12.75">
      <c r="A63" s="152"/>
      <c r="B63" s="153"/>
      <c r="C63" s="156"/>
      <c r="D63" s="157"/>
      <c r="E63" s="156"/>
      <c r="F63" s="156"/>
      <c r="G63" s="157"/>
      <c r="H63" s="156"/>
      <c r="I63" s="404"/>
      <c r="J63" s="404"/>
      <c r="K63" s="404"/>
      <c r="L63" s="404"/>
      <c r="M63" s="404"/>
      <c r="N63" s="404"/>
      <c r="O63" s="404"/>
      <c r="P63" s="404"/>
      <c r="Q63" s="404"/>
      <c r="R63" s="404"/>
      <c r="S63" s="404"/>
      <c r="T63" s="404"/>
      <c r="U63" s="404"/>
      <c r="V63" s="404"/>
      <c r="W63" s="404"/>
      <c r="X63" s="404"/>
    </row>
    <row r="64" spans="1:24" s="49" customFormat="1" ht="12.75">
      <c r="A64" s="159"/>
      <c r="B64" s="143"/>
      <c r="C64" s="404"/>
      <c r="D64" s="404"/>
      <c r="E64" s="142"/>
      <c r="F64" s="404"/>
      <c r="G64" s="404"/>
      <c r="H64" s="142"/>
      <c r="I64" s="160"/>
      <c r="J64" s="157"/>
      <c r="K64" s="160"/>
      <c r="L64" s="157"/>
      <c r="M64" s="160"/>
      <c r="N64" s="157"/>
      <c r="O64" s="160"/>
      <c r="P64" s="157"/>
      <c r="Q64" s="160"/>
      <c r="R64" s="157"/>
      <c r="S64" s="160"/>
      <c r="T64" s="157"/>
      <c r="U64" s="160"/>
      <c r="V64" s="157"/>
      <c r="W64" s="160"/>
      <c r="X64" s="157"/>
    </row>
    <row r="65" spans="1:25" s="49" customFormat="1" ht="12.75">
      <c r="A65" s="146"/>
      <c r="B65" s="147"/>
      <c r="C65" s="160"/>
      <c r="D65" s="157"/>
      <c r="E65" s="160"/>
      <c r="F65" s="160"/>
      <c r="G65" s="157"/>
      <c r="H65" s="160"/>
      <c r="I65" s="160"/>
      <c r="J65" s="157"/>
      <c r="K65" s="160"/>
      <c r="L65" s="157"/>
      <c r="M65" s="160"/>
      <c r="N65" s="157"/>
      <c r="O65" s="160"/>
      <c r="P65" s="157"/>
      <c r="Q65" s="160"/>
      <c r="R65" s="157"/>
      <c r="S65" s="160"/>
      <c r="T65" s="157"/>
      <c r="U65" s="160"/>
      <c r="V65" s="157"/>
      <c r="W65" s="160"/>
      <c r="X65" s="157"/>
    </row>
    <row r="66" spans="1:25" s="95" customFormat="1" ht="7.5" customHeight="1">
      <c r="A66" s="146"/>
      <c r="B66" s="147"/>
      <c r="C66" s="160"/>
      <c r="D66" s="157"/>
      <c r="E66" s="160"/>
      <c r="F66" s="160"/>
      <c r="G66" s="157"/>
      <c r="H66" s="160"/>
      <c r="I66" s="164"/>
      <c r="J66" s="164"/>
      <c r="K66" s="164"/>
      <c r="L66" s="164"/>
      <c r="M66" s="164"/>
      <c r="N66" s="164"/>
      <c r="O66" s="164"/>
      <c r="P66" s="164"/>
      <c r="Q66" s="164"/>
      <c r="R66" s="164"/>
      <c r="S66" s="164"/>
      <c r="T66" s="164"/>
      <c r="U66" s="164"/>
      <c r="V66" s="164"/>
      <c r="W66" s="164"/>
      <c r="X66" s="164"/>
    </row>
    <row r="67" spans="1:25" s="94" customFormat="1">
      <c r="A67" s="161"/>
      <c r="B67" s="162"/>
      <c r="C67" s="164"/>
      <c r="D67" s="164"/>
      <c r="E67" s="164"/>
      <c r="F67" s="164"/>
      <c r="G67" s="164"/>
      <c r="H67" s="164"/>
      <c r="I67" s="402"/>
      <c r="J67" s="402"/>
      <c r="K67" s="402"/>
      <c r="L67" s="402"/>
      <c r="M67" s="402"/>
      <c r="N67" s="402"/>
      <c r="O67" s="402"/>
      <c r="P67" s="402"/>
      <c r="Q67" s="402"/>
      <c r="R67" s="402"/>
      <c r="S67" s="402"/>
      <c r="T67" s="402"/>
      <c r="U67" s="402"/>
      <c r="V67" s="402"/>
      <c r="W67" s="402"/>
      <c r="X67" s="402"/>
    </row>
    <row r="68" spans="1:25" s="95" customFormat="1" ht="7.5" customHeight="1">
      <c r="A68" s="405"/>
      <c r="B68" s="405"/>
      <c r="C68" s="402"/>
      <c r="D68" s="402"/>
      <c r="E68" s="186"/>
      <c r="F68" s="402"/>
      <c r="G68" s="402"/>
      <c r="H68" s="186"/>
      <c r="I68" s="164"/>
      <c r="J68" s="164"/>
      <c r="K68" s="164"/>
      <c r="L68" s="164"/>
      <c r="M68" s="164"/>
      <c r="N68" s="164"/>
      <c r="O68" s="164"/>
      <c r="P68" s="164"/>
      <c r="Q68" s="164"/>
      <c r="R68" s="164"/>
      <c r="S68" s="164"/>
      <c r="T68" s="164"/>
      <c r="U68" s="164"/>
      <c r="V68" s="164"/>
      <c r="W68" s="164"/>
      <c r="X68" s="164"/>
    </row>
    <row r="69" spans="1:25" s="94" customFormat="1">
      <c r="A69" s="161"/>
      <c r="B69" s="162"/>
      <c r="C69" s="164"/>
      <c r="D69" s="164"/>
      <c r="E69" s="164"/>
      <c r="F69" s="164"/>
      <c r="G69" s="164"/>
      <c r="H69" s="164"/>
      <c r="I69" s="399"/>
      <c r="J69" s="399"/>
      <c r="K69" s="399"/>
      <c r="L69" s="399"/>
      <c r="M69" s="399"/>
      <c r="N69" s="399"/>
      <c r="O69" s="399"/>
      <c r="P69" s="399"/>
      <c r="Q69" s="399"/>
      <c r="R69" s="399"/>
      <c r="S69" s="399"/>
      <c r="T69" s="399"/>
      <c r="U69" s="399"/>
      <c r="V69" s="399"/>
      <c r="W69" s="399"/>
      <c r="X69" s="399"/>
    </row>
    <row r="70" spans="1:25" s="94" customFormat="1" ht="6" customHeight="1">
      <c r="A70" s="403"/>
      <c r="B70" s="403"/>
      <c r="C70" s="399"/>
      <c r="D70" s="399"/>
      <c r="E70" s="165"/>
      <c r="F70" s="399"/>
      <c r="G70" s="399"/>
      <c r="H70" s="165"/>
      <c r="I70" s="165"/>
      <c r="J70" s="165"/>
      <c r="K70" s="165"/>
      <c r="L70" s="165"/>
      <c r="M70" s="165"/>
      <c r="N70" s="165"/>
      <c r="O70" s="158"/>
      <c r="P70" s="165"/>
      <c r="Q70" s="165"/>
      <c r="R70" s="165"/>
      <c r="S70" s="165"/>
      <c r="T70" s="165"/>
      <c r="U70" s="165"/>
      <c r="V70" s="165"/>
      <c r="W70" s="165"/>
      <c r="X70" s="165"/>
    </row>
    <row r="71" spans="1:25" s="94" customFormat="1">
      <c r="A71" s="155"/>
      <c r="B71" s="155"/>
      <c r="C71" s="165"/>
      <c r="D71" s="165"/>
      <c r="E71" s="165"/>
      <c r="F71" s="165"/>
      <c r="G71" s="165"/>
      <c r="H71" s="165"/>
      <c r="I71" s="398"/>
      <c r="J71" s="398"/>
      <c r="K71" s="398"/>
      <c r="L71" s="398"/>
      <c r="M71" s="398"/>
      <c r="N71" s="398"/>
      <c r="O71" s="398"/>
      <c r="P71" s="398"/>
      <c r="Q71" s="398"/>
      <c r="R71" s="398"/>
      <c r="S71" s="398"/>
      <c r="T71" s="398"/>
      <c r="U71" s="398"/>
      <c r="V71" s="398"/>
      <c r="W71" s="398"/>
      <c r="X71" s="398"/>
    </row>
    <row r="72" spans="1:25" s="111" customFormat="1" ht="11.45" customHeight="1">
      <c r="A72" s="403"/>
      <c r="B72" s="403"/>
      <c r="C72" s="398"/>
      <c r="D72" s="398"/>
      <c r="E72" s="185"/>
      <c r="F72" s="398"/>
      <c r="G72" s="398"/>
      <c r="H72" s="185"/>
      <c r="I72" s="168"/>
      <c r="J72" s="168"/>
      <c r="K72" s="168"/>
      <c r="L72" s="168"/>
      <c r="M72" s="168"/>
      <c r="N72" s="168"/>
      <c r="O72" s="167"/>
      <c r="P72" s="168"/>
      <c r="Q72" s="168"/>
      <c r="R72" s="168"/>
      <c r="S72" s="168"/>
      <c r="T72" s="168"/>
      <c r="U72" s="168"/>
      <c r="V72" s="168"/>
      <c r="W72" s="168"/>
      <c r="X72" s="168"/>
    </row>
    <row r="73" spans="1:25" s="94" customFormat="1">
      <c r="A73" s="166"/>
      <c r="B73" s="166"/>
      <c r="C73" s="168"/>
      <c r="D73" s="168"/>
      <c r="E73" s="168"/>
      <c r="F73" s="168"/>
      <c r="G73" s="168"/>
      <c r="H73" s="168"/>
      <c r="I73" s="399"/>
      <c r="J73" s="399"/>
      <c r="K73" s="399"/>
      <c r="L73" s="399"/>
      <c r="M73" s="399"/>
      <c r="N73" s="399"/>
      <c r="O73" s="399"/>
      <c r="P73" s="399"/>
      <c r="Q73" s="399"/>
      <c r="R73" s="399"/>
      <c r="S73" s="399"/>
      <c r="T73" s="399"/>
      <c r="U73" s="399"/>
      <c r="V73" s="399"/>
      <c r="W73" s="399"/>
      <c r="X73" s="399"/>
    </row>
    <row r="74" spans="1:25" s="94" customFormat="1" ht="6" customHeight="1">
      <c r="A74" s="403"/>
      <c r="B74" s="403"/>
      <c r="C74" s="399"/>
      <c r="D74" s="399"/>
      <c r="E74" s="165"/>
      <c r="F74" s="399"/>
      <c r="G74" s="399"/>
      <c r="H74" s="165"/>
      <c r="I74" s="165"/>
      <c r="J74" s="165"/>
      <c r="K74" s="165"/>
      <c r="L74" s="165"/>
      <c r="M74" s="165"/>
      <c r="N74" s="165"/>
      <c r="O74" s="158"/>
      <c r="P74" s="165"/>
      <c r="Q74" s="165"/>
      <c r="R74" s="165"/>
      <c r="S74" s="165"/>
      <c r="T74" s="165"/>
      <c r="U74" s="165"/>
      <c r="V74" s="165"/>
      <c r="W74" s="165"/>
      <c r="X74" s="165"/>
    </row>
    <row r="75" spans="1:25" s="94" customFormat="1">
      <c r="A75" s="155"/>
      <c r="B75" s="155"/>
      <c r="C75" s="165"/>
      <c r="D75" s="165"/>
      <c r="E75" s="165"/>
      <c r="F75" s="165"/>
      <c r="G75" s="165"/>
      <c r="H75" s="165"/>
      <c r="I75" s="398"/>
      <c r="J75" s="398"/>
      <c r="K75" s="398"/>
      <c r="L75" s="398"/>
      <c r="M75" s="398"/>
      <c r="N75" s="398"/>
      <c r="O75" s="398"/>
      <c r="P75" s="398"/>
      <c r="Q75" s="398"/>
      <c r="R75" s="398"/>
      <c r="S75" s="398"/>
      <c r="T75" s="398"/>
      <c r="U75" s="398"/>
      <c r="V75" s="398"/>
      <c r="W75" s="398"/>
      <c r="X75" s="398"/>
    </row>
    <row r="76" spans="1:25" s="111" customFormat="1">
      <c r="A76" s="403"/>
      <c r="B76" s="403"/>
      <c r="C76" s="398"/>
      <c r="D76" s="398"/>
      <c r="E76" s="185"/>
      <c r="F76" s="398"/>
      <c r="G76" s="398"/>
      <c r="H76" s="185"/>
      <c r="I76" s="168"/>
      <c r="J76" s="168"/>
      <c r="K76" s="168"/>
      <c r="L76" s="168"/>
      <c r="M76" s="168"/>
      <c r="N76" s="168"/>
      <c r="O76" s="167"/>
      <c r="P76" s="168"/>
      <c r="Q76" s="168"/>
      <c r="R76" s="168"/>
      <c r="S76" s="168"/>
      <c r="T76" s="168"/>
      <c r="U76" s="168"/>
      <c r="V76" s="168"/>
      <c r="W76" s="168"/>
      <c r="X76" s="168"/>
    </row>
    <row r="77" spans="1:25" s="173" customFormat="1">
      <c r="A77" s="166"/>
      <c r="B77" s="166"/>
      <c r="C77" s="168"/>
      <c r="D77" s="168"/>
      <c r="E77" s="168"/>
      <c r="F77" s="168"/>
      <c r="G77" s="168"/>
      <c r="H77" s="168"/>
      <c r="I77" s="171"/>
      <c r="J77" s="171"/>
      <c r="K77" s="171"/>
      <c r="L77" s="171"/>
      <c r="M77" s="171"/>
      <c r="N77" s="171"/>
      <c r="O77" s="172"/>
      <c r="P77" s="172"/>
      <c r="Q77" s="172"/>
      <c r="R77" s="172"/>
      <c r="S77" s="172"/>
      <c r="T77" s="172"/>
      <c r="U77" s="61"/>
      <c r="V77" s="61"/>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c r="A79" s="169"/>
      <c r="B79" s="169"/>
      <c r="C79" s="61"/>
      <c r="D79" s="61"/>
      <c r="E79" s="61"/>
      <c r="F79" s="61"/>
      <c r="G79" s="61"/>
      <c r="H79" s="61"/>
      <c r="I79" s="61"/>
      <c r="J79" s="61"/>
      <c r="K79" s="61"/>
      <c r="L79" s="61"/>
      <c r="M79" s="61"/>
      <c r="N79" s="61"/>
      <c r="O79" s="172"/>
      <c r="P79" s="172"/>
      <c r="Q79" s="172"/>
      <c r="R79" s="172"/>
      <c r="S79" s="172"/>
      <c r="T79" s="172"/>
      <c r="U79" s="61"/>
      <c r="V79" s="61"/>
      <c r="W79" s="61"/>
      <c r="X79" s="61"/>
      <c r="Y79" s="61"/>
    </row>
    <row r="80" spans="1:25" s="173" customFormat="1" ht="15">
      <c r="A80" s="169"/>
      <c r="B80" s="169"/>
      <c r="C80" s="61"/>
      <c r="D80" s="61"/>
      <c r="E80" s="61"/>
      <c r="F80" s="61"/>
      <c r="G80" s="61"/>
      <c r="H80" s="61"/>
      <c r="I80" s="61"/>
      <c r="J80" s="61"/>
      <c r="K80" s="61"/>
      <c r="L80" s="61"/>
      <c r="M80" s="61"/>
      <c r="N80" s="61"/>
      <c r="O80" s="172"/>
      <c r="P80" s="172"/>
      <c r="Q80" s="172"/>
      <c r="R80" s="400"/>
      <c r="S80" s="400"/>
      <c r="T80" s="400"/>
      <c r="U80" s="400"/>
      <c r="V80" s="400"/>
      <c r="W80" s="61"/>
      <c r="X80" s="61"/>
      <c r="Y80" s="61"/>
    </row>
    <row r="81" spans="1:105" s="173" customFormat="1">
      <c r="A81" s="169"/>
      <c r="B81" s="169"/>
      <c r="C81" s="61"/>
      <c r="D81" s="61"/>
      <c r="E81" s="61"/>
      <c r="F81" s="61"/>
      <c r="G81" s="61"/>
      <c r="H81" s="61"/>
      <c r="I81" s="61"/>
      <c r="J81" s="61"/>
      <c r="K81" s="61"/>
      <c r="L81" s="61"/>
      <c r="M81" s="61"/>
      <c r="N81" s="61"/>
      <c r="O81" s="172"/>
      <c r="P81" s="172"/>
      <c r="Q81" s="172"/>
      <c r="R81" s="172"/>
      <c r="S81" s="172"/>
      <c r="T81" s="172"/>
      <c r="U81" s="61"/>
      <c r="V81" s="61"/>
      <c r="W81" s="61"/>
      <c r="X81" s="61"/>
      <c r="Y81" s="61"/>
    </row>
    <row r="82" spans="1:105" s="173" customFormat="1" ht="15">
      <c r="A82" s="169"/>
      <c r="B82" s="169"/>
      <c r="C82" s="61"/>
      <c r="D82" s="61"/>
      <c r="E82" s="61"/>
      <c r="F82" s="61"/>
      <c r="G82" s="61"/>
      <c r="H82" s="61"/>
      <c r="I82" s="61"/>
      <c r="J82" s="61"/>
      <c r="K82" s="61"/>
      <c r="L82" s="61"/>
      <c r="M82" s="61"/>
      <c r="N82" s="61"/>
      <c r="O82" s="172"/>
      <c r="P82" s="172"/>
      <c r="Q82" s="172"/>
      <c r="R82" s="400"/>
      <c r="S82" s="401"/>
      <c r="T82" s="401"/>
      <c r="U82" s="401"/>
      <c r="V82" s="401"/>
      <c r="W82" s="61"/>
      <c r="X82" s="61"/>
      <c r="Y82" s="61"/>
    </row>
    <row r="83" spans="1:105" s="173" customFormat="1">
      <c r="A83" s="169"/>
      <c r="B83" s="169"/>
      <c r="C83" s="61"/>
      <c r="D83" s="61"/>
      <c r="E83" s="61"/>
      <c r="F83" s="61"/>
      <c r="G83" s="61"/>
      <c r="H83" s="61"/>
      <c r="I83" s="61"/>
      <c r="J83" s="61"/>
      <c r="K83" s="61"/>
      <c r="L83" s="61"/>
      <c r="M83" s="61"/>
      <c r="N83" s="61"/>
      <c r="O83" s="172"/>
      <c r="P83" s="172"/>
      <c r="Q83" s="172"/>
      <c r="R83" s="172"/>
      <c r="S83" s="172"/>
      <c r="T83" s="172"/>
      <c r="U83" s="61"/>
      <c r="V83" s="61"/>
      <c r="W83" s="61"/>
      <c r="X83" s="61"/>
      <c r="Y83" s="61"/>
    </row>
    <row r="84" spans="1:105" s="173" customFormat="1" ht="15">
      <c r="A84" s="169"/>
      <c r="B84" s="169"/>
      <c r="C84" s="61"/>
      <c r="D84" s="61"/>
      <c r="E84" s="61"/>
      <c r="F84" s="61"/>
      <c r="G84" s="61"/>
      <c r="H84" s="61"/>
      <c r="I84" s="61"/>
      <c r="J84" s="61"/>
      <c r="K84" s="61"/>
      <c r="L84" s="61"/>
      <c r="M84" s="61"/>
      <c r="N84" s="61"/>
      <c r="O84" s="172"/>
      <c r="P84" s="172"/>
      <c r="Q84" s="172"/>
      <c r="R84" s="400"/>
      <c r="S84" s="401"/>
      <c r="T84" s="401"/>
      <c r="U84" s="401"/>
      <c r="V84" s="401"/>
      <c r="W84" s="61"/>
      <c r="X84" s="61"/>
      <c r="Y84" s="61"/>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172"/>
      <c r="V85" s="172"/>
      <c r="W85" s="172"/>
      <c r="X85" s="172"/>
      <c r="Y85" s="172"/>
    </row>
    <row r="86" spans="1:105" s="173" customFormat="1" ht="15">
      <c r="A86" s="174"/>
      <c r="B86" s="169"/>
      <c r="C86" s="61"/>
      <c r="D86" s="61"/>
      <c r="E86" s="61"/>
      <c r="F86" s="61"/>
      <c r="G86" s="61"/>
      <c r="H86" s="61"/>
      <c r="I86" s="172"/>
      <c r="J86" s="172"/>
      <c r="K86" s="172"/>
      <c r="L86" s="172"/>
      <c r="M86" s="172"/>
      <c r="N86" s="172"/>
      <c r="O86" s="172"/>
      <c r="P86" s="172"/>
      <c r="Q86" s="172"/>
      <c r="R86" s="400"/>
      <c r="S86" s="401"/>
      <c r="T86" s="401"/>
      <c r="U86" s="401"/>
      <c r="V86" s="401"/>
      <c r="W86" s="61"/>
      <c r="X86" s="61"/>
      <c r="Y86" s="172"/>
    </row>
    <row r="87" spans="1:105" s="173" customFormat="1">
      <c r="A87" s="174"/>
      <c r="B87" s="174"/>
      <c r="C87" s="172"/>
      <c r="D87" s="172"/>
      <c r="E87" s="172"/>
      <c r="F87" s="172"/>
      <c r="G87" s="172"/>
      <c r="H87" s="172"/>
      <c r="I87" s="172"/>
      <c r="J87" s="172"/>
      <c r="K87" s="172"/>
      <c r="L87" s="172"/>
      <c r="M87" s="172"/>
      <c r="N87" s="172"/>
      <c r="O87" s="172"/>
      <c r="P87" s="172"/>
      <c r="Q87" s="172"/>
      <c r="R87" s="172"/>
      <c r="S87" s="172"/>
      <c r="T87" s="172"/>
      <c r="U87" s="172"/>
      <c r="V87" s="172"/>
      <c r="W87" s="61"/>
      <c r="X87" s="61"/>
      <c r="Y87" s="172"/>
    </row>
    <row r="88" spans="1:105" s="173" customFormat="1">
      <c r="A88" s="174"/>
      <c r="B88" s="169"/>
      <c r="C88" s="61"/>
      <c r="D88" s="61"/>
      <c r="E88" s="61"/>
      <c r="F88" s="61"/>
      <c r="G88" s="61"/>
      <c r="H88" s="61"/>
      <c r="I88" s="172"/>
      <c r="J88" s="172"/>
      <c r="K88" s="172"/>
      <c r="L88" s="172"/>
      <c r="M88" s="172"/>
      <c r="N88" s="172"/>
      <c r="O88" s="172"/>
      <c r="P88" s="172"/>
      <c r="Q88" s="172"/>
      <c r="R88" s="172"/>
      <c r="S88" s="172"/>
      <c r="T88" s="172"/>
      <c r="U88" s="61"/>
      <c r="V88" s="61"/>
      <c r="W88" s="61"/>
      <c r="X88" s="61"/>
      <c r="Y88" s="172"/>
    </row>
    <row r="89" spans="1:105" s="173" customFormat="1">
      <c r="A89" s="174"/>
      <c r="B89" s="174"/>
      <c r="C89" s="172"/>
      <c r="D89" s="172"/>
      <c r="E89" s="172"/>
      <c r="F89" s="172"/>
      <c r="G89" s="172"/>
      <c r="H89" s="172"/>
      <c r="I89" s="172"/>
      <c r="J89" s="172"/>
      <c r="K89" s="172"/>
      <c r="L89" s="172"/>
      <c r="M89" s="172"/>
      <c r="N89" s="172"/>
      <c r="O89" s="172"/>
      <c r="P89" s="172"/>
      <c r="Q89" s="172"/>
      <c r="R89" s="172"/>
      <c r="S89" s="172"/>
      <c r="T89" s="172"/>
      <c r="U89" s="61"/>
      <c r="V89" s="61"/>
      <c r="W89" s="61"/>
      <c r="X89" s="61"/>
      <c r="Y89" s="172"/>
    </row>
    <row r="90" spans="1:105" s="172" customFormat="1">
      <c r="A90" s="174"/>
      <c r="B90" s="174"/>
      <c r="U90" s="61"/>
      <c r="V90" s="61"/>
      <c r="W90" s="61"/>
      <c r="X90" s="61"/>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row>
    <row r="91" spans="1:105" s="172" customFormat="1">
      <c r="A91" s="174"/>
      <c r="B91" s="175"/>
      <c r="U91" s="61"/>
      <c r="V91" s="61"/>
      <c r="W91" s="61"/>
      <c r="X91" s="61"/>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173"/>
      <c r="CX91" s="173"/>
      <c r="CY91" s="173"/>
      <c r="CZ91" s="173"/>
      <c r="DA91" s="173"/>
    </row>
    <row r="92" spans="1:105" s="172" customFormat="1">
      <c r="A92" s="174"/>
      <c r="B92" s="174"/>
      <c r="U92" s="61"/>
      <c r="V92" s="61"/>
      <c r="W92" s="61"/>
      <c r="X92" s="61"/>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3"/>
      <c r="BM92" s="173"/>
      <c r="BN92" s="173"/>
      <c r="BO92" s="173"/>
      <c r="BP92" s="173"/>
      <c r="BQ92" s="173"/>
      <c r="BR92" s="173"/>
      <c r="BS92" s="173"/>
      <c r="BT92" s="173"/>
      <c r="BU92" s="173"/>
      <c r="BV92" s="173"/>
      <c r="BW92" s="173"/>
      <c r="BX92" s="173"/>
      <c r="BY92" s="173"/>
      <c r="BZ92" s="173"/>
      <c r="CA92" s="173"/>
      <c r="CB92" s="173"/>
      <c r="CC92" s="173"/>
      <c r="CD92" s="173"/>
      <c r="CE92" s="173"/>
      <c r="CF92" s="173"/>
      <c r="CG92" s="173"/>
      <c r="CH92" s="173"/>
      <c r="CI92" s="173"/>
      <c r="CJ92" s="173"/>
      <c r="CK92" s="173"/>
      <c r="CL92" s="173"/>
      <c r="CM92" s="173"/>
      <c r="CN92" s="173"/>
      <c r="CO92" s="173"/>
      <c r="CP92" s="173"/>
      <c r="CQ92" s="173"/>
      <c r="CR92" s="173"/>
      <c r="CS92" s="173"/>
      <c r="CT92" s="173"/>
      <c r="CU92" s="173"/>
      <c r="CV92" s="173"/>
      <c r="CW92" s="173"/>
      <c r="CX92" s="173"/>
      <c r="CY92" s="173"/>
      <c r="CZ92" s="173"/>
      <c r="DA92" s="173"/>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s="173" customFormat="1">
      <c r="A94" s="174"/>
      <c r="B94" s="174"/>
      <c r="C94" s="172"/>
      <c r="D94" s="172"/>
      <c r="E94" s="172"/>
      <c r="F94" s="172"/>
      <c r="G94" s="172"/>
      <c r="H94" s="172"/>
      <c r="I94" s="172"/>
      <c r="J94" s="172"/>
      <c r="K94" s="172"/>
      <c r="L94" s="172"/>
      <c r="M94" s="172"/>
      <c r="N94" s="172"/>
      <c r="O94" s="172"/>
      <c r="P94" s="172"/>
      <c r="Q94" s="172"/>
      <c r="R94" s="172"/>
      <c r="S94" s="172"/>
      <c r="T94" s="172"/>
      <c r="U94" s="172"/>
      <c r="V94" s="172"/>
      <c r="W94" s="172"/>
      <c r="X94" s="172"/>
      <c r="Y94" s="172"/>
    </row>
    <row r="95" spans="1:105" s="173" customFormat="1">
      <c r="A95" s="174"/>
      <c r="B95" s="174"/>
      <c r="C95" s="172"/>
      <c r="D95" s="172"/>
      <c r="E95" s="172"/>
      <c r="F95" s="172"/>
      <c r="G95" s="172"/>
      <c r="H95" s="172"/>
      <c r="I95" s="172"/>
      <c r="J95" s="172"/>
      <c r="K95" s="172"/>
      <c r="L95" s="172"/>
      <c r="M95" s="172"/>
      <c r="N95" s="172"/>
      <c r="O95" s="172"/>
      <c r="P95" s="172"/>
      <c r="Q95" s="172"/>
      <c r="R95" s="172"/>
      <c r="S95" s="172"/>
      <c r="T95" s="172"/>
      <c r="U95" s="172"/>
      <c r="V95" s="172"/>
      <c r="W95" s="172"/>
      <c r="X95" s="172"/>
      <c r="Y95" s="172"/>
    </row>
    <row r="96" spans="1:105" s="173" customFormat="1">
      <c r="A96" s="174"/>
      <c r="B96" s="174"/>
      <c r="C96" s="172"/>
      <c r="D96" s="172"/>
      <c r="E96" s="172"/>
      <c r="F96" s="172"/>
      <c r="G96" s="172"/>
      <c r="H96" s="172"/>
      <c r="I96" s="172"/>
      <c r="J96" s="172"/>
      <c r="K96" s="172"/>
      <c r="L96" s="172"/>
      <c r="M96" s="172"/>
      <c r="N96" s="172"/>
      <c r="O96" s="172"/>
      <c r="P96" s="172"/>
      <c r="Q96" s="172"/>
      <c r="R96" s="172"/>
      <c r="S96" s="172"/>
      <c r="T96" s="172"/>
      <c r="U96" s="172"/>
      <c r="V96" s="172"/>
      <c r="W96" s="172"/>
      <c r="X96" s="172"/>
      <c r="Y96" s="172"/>
    </row>
    <row r="97" spans="1:8">
      <c r="A97" s="174"/>
      <c r="B97" s="174"/>
      <c r="C97" s="172"/>
      <c r="D97" s="172"/>
      <c r="E97" s="172"/>
      <c r="F97" s="172"/>
      <c r="G97" s="172"/>
      <c r="H97" s="172"/>
    </row>
  </sheetData>
  <mergeCells count="411">
    <mergeCell ref="R80:V80"/>
    <mergeCell ref="R82:V82"/>
    <mergeCell ref="R84:V84"/>
    <mergeCell ref="R86:V86"/>
    <mergeCell ref="K75:L75"/>
    <mergeCell ref="M75:N75"/>
    <mergeCell ref="O75:P75"/>
    <mergeCell ref="Q75:R75"/>
    <mergeCell ref="S75:T75"/>
    <mergeCell ref="U75:V75"/>
    <mergeCell ref="I75:J75"/>
    <mergeCell ref="W75:X75"/>
    <mergeCell ref="M73:N73"/>
    <mergeCell ref="O73:P73"/>
    <mergeCell ref="S73:T73"/>
    <mergeCell ref="I73:J73"/>
    <mergeCell ref="K73:L73"/>
    <mergeCell ref="Q71:R71"/>
    <mergeCell ref="O69:P69"/>
    <mergeCell ref="U73:V73"/>
    <mergeCell ref="W73:X73"/>
    <mergeCell ref="W71:X71"/>
    <mergeCell ref="Q73:R73"/>
    <mergeCell ref="W69:X69"/>
    <mergeCell ref="U69:V69"/>
    <mergeCell ref="U71:V71"/>
    <mergeCell ref="Q69:R69"/>
    <mergeCell ref="S69:T69"/>
    <mergeCell ref="I69:J69"/>
    <mergeCell ref="K69:L69"/>
    <mergeCell ref="I71:J71"/>
    <mergeCell ref="M71:N71"/>
    <mergeCell ref="O71:P71"/>
    <mergeCell ref="S71:T71"/>
    <mergeCell ref="K71:L71"/>
    <mergeCell ref="K67:L67"/>
    <mergeCell ref="I67:J67"/>
    <mergeCell ref="W63:X63"/>
    <mergeCell ref="M67:N67"/>
    <mergeCell ref="O67:P67"/>
    <mergeCell ref="Q67:R67"/>
    <mergeCell ref="S67:T67"/>
    <mergeCell ref="M69:N69"/>
    <mergeCell ref="S63:T63"/>
    <mergeCell ref="U63:V63"/>
    <mergeCell ref="U67:V67"/>
    <mergeCell ref="U59:V59"/>
    <mergeCell ref="W67:X67"/>
    <mergeCell ref="W61:X61"/>
    <mergeCell ref="I63:J63"/>
    <mergeCell ref="K63:L63"/>
    <mergeCell ref="M63:N63"/>
    <mergeCell ref="O63:P63"/>
    <mergeCell ref="Q63:R63"/>
    <mergeCell ref="M61:N61"/>
    <mergeCell ref="O61:P61"/>
    <mergeCell ref="I59:J59"/>
    <mergeCell ref="W59:X59"/>
    <mergeCell ref="I61:J61"/>
    <mergeCell ref="K61:L61"/>
    <mergeCell ref="U61:V61"/>
    <mergeCell ref="I52:J52"/>
    <mergeCell ref="K52:L52"/>
    <mergeCell ref="I55:J55"/>
    <mergeCell ref="K55:L55"/>
    <mergeCell ref="M52:N52"/>
    <mergeCell ref="M55:N55"/>
    <mergeCell ref="K59:L59"/>
    <mergeCell ref="Q61:R61"/>
    <mergeCell ref="S61:T61"/>
    <mergeCell ref="M59:N59"/>
    <mergeCell ref="O59:P59"/>
    <mergeCell ref="Q59:R59"/>
    <mergeCell ref="S59:T59"/>
    <mergeCell ref="U49:V49"/>
    <mergeCell ref="W49:X49"/>
    <mergeCell ref="O52:P52"/>
    <mergeCell ref="Q52:R52"/>
    <mergeCell ref="S52:T52"/>
    <mergeCell ref="U52:V52"/>
    <mergeCell ref="W52:X52"/>
    <mergeCell ref="M49:N49"/>
    <mergeCell ref="O55:P55"/>
    <mergeCell ref="Q55:R55"/>
    <mergeCell ref="S55:T55"/>
    <mergeCell ref="U55:V55"/>
    <mergeCell ref="W55:X55"/>
    <mergeCell ref="O49:P49"/>
    <mergeCell ref="Q49:R49"/>
    <mergeCell ref="S49:T49"/>
    <mergeCell ref="I49:J49"/>
    <mergeCell ref="C43:D43"/>
    <mergeCell ref="K49:L49"/>
    <mergeCell ref="Q42:R42"/>
    <mergeCell ref="K43:L43"/>
    <mergeCell ref="M43:N43"/>
    <mergeCell ref="O43:P43"/>
    <mergeCell ref="Q43:R43"/>
    <mergeCell ref="E44:G44"/>
    <mergeCell ref="F43:G43"/>
    <mergeCell ref="C42:D42"/>
    <mergeCell ref="U42:V42"/>
    <mergeCell ref="W42:X42"/>
    <mergeCell ref="Q41:R41"/>
    <mergeCell ref="S41:T41"/>
    <mergeCell ref="U41:V41"/>
    <mergeCell ref="U39:V39"/>
    <mergeCell ref="W39:X39"/>
    <mergeCell ref="E46:G46"/>
    <mergeCell ref="F47:G47"/>
    <mergeCell ref="I43:J43"/>
    <mergeCell ref="O40:P40"/>
    <mergeCell ref="Q40:R40"/>
    <mergeCell ref="S40:T40"/>
    <mergeCell ref="U40:V40"/>
    <mergeCell ref="W40:X40"/>
    <mergeCell ref="F42:G42"/>
    <mergeCell ref="I42:J42"/>
    <mergeCell ref="K42:L42"/>
    <mergeCell ref="M42:N42"/>
    <mergeCell ref="O42:P42"/>
    <mergeCell ref="M40:N40"/>
    <mergeCell ref="M41:N41"/>
    <mergeCell ref="O41:P41"/>
    <mergeCell ref="S42:T42"/>
    <mergeCell ref="C38:D38"/>
    <mergeCell ref="F38:G38"/>
    <mergeCell ref="U37:V37"/>
    <mergeCell ref="C41:D41"/>
    <mergeCell ref="F41:G41"/>
    <mergeCell ref="I41:J41"/>
    <mergeCell ref="K41:L41"/>
    <mergeCell ref="W41:X41"/>
    <mergeCell ref="I40:J40"/>
    <mergeCell ref="K40:L40"/>
    <mergeCell ref="I39:J39"/>
    <mergeCell ref="K39:L39"/>
    <mergeCell ref="M39:N39"/>
    <mergeCell ref="I37:J37"/>
    <mergeCell ref="K37:L37"/>
    <mergeCell ref="M37:N37"/>
    <mergeCell ref="O39:P39"/>
    <mergeCell ref="O37:P37"/>
    <mergeCell ref="S37:T37"/>
    <mergeCell ref="Q39:R39"/>
    <mergeCell ref="S39:T39"/>
    <mergeCell ref="Q37:R37"/>
    <mergeCell ref="C36:D36"/>
    <mergeCell ref="F36:G36"/>
    <mergeCell ref="I36:J36"/>
    <mergeCell ref="U36:V36"/>
    <mergeCell ref="M35:N35"/>
    <mergeCell ref="O35:P35"/>
    <mergeCell ref="Q35:R35"/>
    <mergeCell ref="C32:D32"/>
    <mergeCell ref="F32:G32"/>
    <mergeCell ref="K36:L36"/>
    <mergeCell ref="O36:P36"/>
    <mergeCell ref="Q36:R36"/>
    <mergeCell ref="S36:T36"/>
    <mergeCell ref="M36:N36"/>
    <mergeCell ref="U31:V31"/>
    <mergeCell ref="W31:X31"/>
    <mergeCell ref="M29:N29"/>
    <mergeCell ref="M30:N30"/>
    <mergeCell ref="O30:P30"/>
    <mergeCell ref="Q30:R30"/>
    <mergeCell ref="S30:T30"/>
    <mergeCell ref="U30:V30"/>
    <mergeCell ref="M31:N31"/>
    <mergeCell ref="Q31:R31"/>
    <mergeCell ref="S31:T31"/>
    <mergeCell ref="W36:X36"/>
    <mergeCell ref="W37:X37"/>
    <mergeCell ref="I30:J30"/>
    <mergeCell ref="K30:L30"/>
    <mergeCell ref="S35:T35"/>
    <mergeCell ref="U35:V35"/>
    <mergeCell ref="U28:V28"/>
    <mergeCell ref="W28:X28"/>
    <mergeCell ref="O29:P29"/>
    <mergeCell ref="Q29:R29"/>
    <mergeCell ref="S29:T29"/>
    <mergeCell ref="U29:V29"/>
    <mergeCell ref="W29:X29"/>
    <mergeCell ref="S28:T28"/>
    <mergeCell ref="I31:J31"/>
    <mergeCell ref="K31:L31"/>
    <mergeCell ref="I35:J35"/>
    <mergeCell ref="K35:L35"/>
    <mergeCell ref="W30:X30"/>
    <mergeCell ref="M28:N28"/>
    <mergeCell ref="O28:P28"/>
    <mergeCell ref="Q28:R28"/>
    <mergeCell ref="W35:X35"/>
    <mergeCell ref="O31:P31"/>
    <mergeCell ref="S27:T27"/>
    <mergeCell ref="U27:V27"/>
    <mergeCell ref="W27:X27"/>
    <mergeCell ref="S25:T25"/>
    <mergeCell ref="I28:J28"/>
    <mergeCell ref="K28:L28"/>
    <mergeCell ref="I29:J29"/>
    <mergeCell ref="K29:L29"/>
    <mergeCell ref="C27:D27"/>
    <mergeCell ref="F27:G27"/>
    <mergeCell ref="I27:J27"/>
    <mergeCell ref="K27:L27"/>
    <mergeCell ref="M27:N27"/>
    <mergeCell ref="C25:D25"/>
    <mergeCell ref="F25:G25"/>
    <mergeCell ref="I25:J25"/>
    <mergeCell ref="K25:L25"/>
    <mergeCell ref="M25:N25"/>
    <mergeCell ref="O25:P25"/>
    <mergeCell ref="Q25:R25"/>
    <mergeCell ref="O27:P27"/>
    <mergeCell ref="Q27:R27"/>
    <mergeCell ref="U25:V25"/>
    <mergeCell ref="W23:X23"/>
    <mergeCell ref="W25:X25"/>
    <mergeCell ref="C26:D26"/>
    <mergeCell ref="F26:G26"/>
    <mergeCell ref="I26:J26"/>
    <mergeCell ref="K26:L26"/>
    <mergeCell ref="C24:D24"/>
    <mergeCell ref="F24:G24"/>
    <mergeCell ref="I24:J24"/>
    <mergeCell ref="S22:T22"/>
    <mergeCell ref="U22:V22"/>
    <mergeCell ref="W22:X22"/>
    <mergeCell ref="C23:D23"/>
    <mergeCell ref="F23:G23"/>
    <mergeCell ref="M24:N24"/>
    <mergeCell ref="I23:J23"/>
    <mergeCell ref="K23:L23"/>
    <mergeCell ref="M23:N23"/>
    <mergeCell ref="I22:J22"/>
    <mergeCell ref="K22:L22"/>
    <mergeCell ref="M22:N22"/>
    <mergeCell ref="O22:P22"/>
    <mergeCell ref="Q22:R22"/>
    <mergeCell ref="W24:X24"/>
    <mergeCell ref="U24:V24"/>
    <mergeCell ref="K24:L24"/>
    <mergeCell ref="O24:P24"/>
    <mergeCell ref="Q24:R24"/>
    <mergeCell ref="S24:T24"/>
    <mergeCell ref="O23:P23"/>
    <mergeCell ref="Q23:R23"/>
    <mergeCell ref="S23:T23"/>
    <mergeCell ref="U23:V23"/>
    <mergeCell ref="O19:P19"/>
    <mergeCell ref="Q19:R19"/>
    <mergeCell ref="S19:T19"/>
    <mergeCell ref="U19:V19"/>
    <mergeCell ref="Q17:R17"/>
    <mergeCell ref="S17:T17"/>
    <mergeCell ref="W19:X19"/>
    <mergeCell ref="F21:G21"/>
    <mergeCell ref="O18:P18"/>
    <mergeCell ref="Q18:R18"/>
    <mergeCell ref="S18:T18"/>
    <mergeCell ref="U18:V18"/>
    <mergeCell ref="W18:X18"/>
    <mergeCell ref="C19:G19"/>
    <mergeCell ref="C18:G18"/>
    <mergeCell ref="I18:J18"/>
    <mergeCell ref="K18:L18"/>
    <mergeCell ref="M18:N18"/>
    <mergeCell ref="I19:J19"/>
    <mergeCell ref="K19:L19"/>
    <mergeCell ref="M19:N19"/>
    <mergeCell ref="S16:T16"/>
    <mergeCell ref="U16:V16"/>
    <mergeCell ref="W16:X16"/>
    <mergeCell ref="C17:G17"/>
    <mergeCell ref="I17:J17"/>
    <mergeCell ref="K17:L17"/>
    <mergeCell ref="M17:N17"/>
    <mergeCell ref="U17:V17"/>
    <mergeCell ref="W17:X17"/>
    <mergeCell ref="O17:P17"/>
    <mergeCell ref="C16:G16"/>
    <mergeCell ref="I16:J16"/>
    <mergeCell ref="K16:L16"/>
    <mergeCell ref="M16:N16"/>
    <mergeCell ref="O16:P16"/>
    <mergeCell ref="Q16:R16"/>
    <mergeCell ref="C15:G15"/>
    <mergeCell ref="I15:J15"/>
    <mergeCell ref="K15:L15"/>
    <mergeCell ref="M15:N15"/>
    <mergeCell ref="O15:P15"/>
    <mergeCell ref="Q15:R15"/>
    <mergeCell ref="S15:T15"/>
    <mergeCell ref="U15:V15"/>
    <mergeCell ref="W15:X15"/>
    <mergeCell ref="C14:G14"/>
    <mergeCell ref="I14:J14"/>
    <mergeCell ref="K14:L14"/>
    <mergeCell ref="M14:N14"/>
    <mergeCell ref="O14:P14"/>
    <mergeCell ref="Q14:R14"/>
    <mergeCell ref="S14:T14"/>
    <mergeCell ref="U14:V14"/>
    <mergeCell ref="W14:X14"/>
    <mergeCell ref="C13:G13"/>
    <mergeCell ref="I13:J13"/>
    <mergeCell ref="K13:L13"/>
    <mergeCell ref="M13:N13"/>
    <mergeCell ref="O13:P13"/>
    <mergeCell ref="Q13:R13"/>
    <mergeCell ref="S13:T13"/>
    <mergeCell ref="U13:V13"/>
    <mergeCell ref="W13:X13"/>
    <mergeCell ref="A6:B6"/>
    <mergeCell ref="I6:J6"/>
    <mergeCell ref="K6:L6"/>
    <mergeCell ref="M6:N6"/>
    <mergeCell ref="S9:T9"/>
    <mergeCell ref="U9:V9"/>
    <mergeCell ref="W9:X9"/>
    <mergeCell ref="C11:G11"/>
    <mergeCell ref="C12:G12"/>
    <mergeCell ref="I12:J12"/>
    <mergeCell ref="K12:L12"/>
    <mergeCell ref="M12:N12"/>
    <mergeCell ref="O12:P12"/>
    <mergeCell ref="Q12:R12"/>
    <mergeCell ref="C9:G9"/>
    <mergeCell ref="I9:J9"/>
    <mergeCell ref="K9:L9"/>
    <mergeCell ref="M9:N9"/>
    <mergeCell ref="O9:P9"/>
    <mergeCell ref="Q9:R9"/>
    <mergeCell ref="S12:T12"/>
    <mergeCell ref="U12:V12"/>
    <mergeCell ref="W12:X12"/>
    <mergeCell ref="C6:H6"/>
    <mergeCell ref="A1:E2"/>
    <mergeCell ref="U47:V47"/>
    <mergeCell ref="C33:D33"/>
    <mergeCell ref="F33:G33"/>
    <mergeCell ref="C34:D34"/>
    <mergeCell ref="F34:G34"/>
    <mergeCell ref="W47:X47"/>
    <mergeCell ref="S43:T43"/>
    <mergeCell ref="U43:V43"/>
    <mergeCell ref="W43:X43"/>
    <mergeCell ref="I47:J47"/>
    <mergeCell ref="K47:L47"/>
    <mergeCell ref="M47:N47"/>
    <mergeCell ref="O47:P47"/>
    <mergeCell ref="Q47:R47"/>
    <mergeCell ref="S47:T47"/>
    <mergeCell ref="C22:D22"/>
    <mergeCell ref="F22:G22"/>
    <mergeCell ref="O6:P6"/>
    <mergeCell ref="Q6:R6"/>
    <mergeCell ref="S6:T6"/>
    <mergeCell ref="U6:V6"/>
    <mergeCell ref="W6:X6"/>
    <mergeCell ref="C8:G8"/>
    <mergeCell ref="C50:D50"/>
    <mergeCell ref="F50:G50"/>
    <mergeCell ref="C53:D53"/>
    <mergeCell ref="F53:G53"/>
    <mergeCell ref="C28:D28"/>
    <mergeCell ref="F28:G28"/>
    <mergeCell ref="C29:D29"/>
    <mergeCell ref="F29:G29"/>
    <mergeCell ref="C56:D56"/>
    <mergeCell ref="F56:G56"/>
    <mergeCell ref="C30:D30"/>
    <mergeCell ref="F30:G30"/>
    <mergeCell ref="C31:D31"/>
    <mergeCell ref="F31:G31"/>
    <mergeCell ref="C39:D39"/>
    <mergeCell ref="F39:G39"/>
    <mergeCell ref="C47:D47"/>
    <mergeCell ref="E48:G48"/>
    <mergeCell ref="C40:D40"/>
    <mergeCell ref="F40:G40"/>
    <mergeCell ref="C37:D37"/>
    <mergeCell ref="F37:G37"/>
    <mergeCell ref="C35:D35"/>
    <mergeCell ref="F35:G35"/>
    <mergeCell ref="A60:B60"/>
    <mergeCell ref="C60:D60"/>
    <mergeCell ref="F60:G60"/>
    <mergeCell ref="A62:B62"/>
    <mergeCell ref="C62:D62"/>
    <mergeCell ref="F62:G62"/>
    <mergeCell ref="C64:D64"/>
    <mergeCell ref="F64:G64"/>
    <mergeCell ref="A68:B68"/>
    <mergeCell ref="C68:D68"/>
    <mergeCell ref="F68:G68"/>
    <mergeCell ref="A70:B70"/>
    <mergeCell ref="C70:D70"/>
    <mergeCell ref="F70:G70"/>
    <mergeCell ref="A76:B76"/>
    <mergeCell ref="C76:D76"/>
    <mergeCell ref="F76:G76"/>
    <mergeCell ref="A72:B72"/>
    <mergeCell ref="C72:D72"/>
    <mergeCell ref="F72:G72"/>
    <mergeCell ref="A74:B74"/>
    <mergeCell ref="C74:D74"/>
    <mergeCell ref="F74:G74"/>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88</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Angebotspreis'!G11</f>
        <v>68</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68</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R83:V83"/>
    <mergeCell ref="M72:N72"/>
    <mergeCell ref="O72:P72"/>
    <mergeCell ref="Q72:R72"/>
    <mergeCell ref="S72:T72"/>
    <mergeCell ref="U72:V72"/>
    <mergeCell ref="R77:V77"/>
    <mergeCell ref="A76:B76"/>
    <mergeCell ref="C76:D76"/>
    <mergeCell ref="F76:G76"/>
    <mergeCell ref="R79:V79"/>
    <mergeCell ref="R81:V81"/>
    <mergeCell ref="S70:T70"/>
    <mergeCell ref="U70:V70"/>
    <mergeCell ref="W70:X70"/>
    <mergeCell ref="W72:X72"/>
    <mergeCell ref="A72:B72"/>
    <mergeCell ref="C72:D72"/>
    <mergeCell ref="F72:G72"/>
    <mergeCell ref="I72:J72"/>
    <mergeCell ref="K72:L72"/>
    <mergeCell ref="I70:J70"/>
    <mergeCell ref="K70:L70"/>
    <mergeCell ref="M70:N70"/>
    <mergeCell ref="O70:P70"/>
    <mergeCell ref="Q70:R70"/>
    <mergeCell ref="W66:X66"/>
    <mergeCell ref="U68:V68"/>
    <mergeCell ref="W68:X68"/>
    <mergeCell ref="S68:T68"/>
    <mergeCell ref="I60:J60"/>
    <mergeCell ref="K60:L60"/>
    <mergeCell ref="M60:N60"/>
    <mergeCell ref="O60:P60"/>
    <mergeCell ref="Q60:R60"/>
    <mergeCell ref="S60:T60"/>
    <mergeCell ref="U60:V60"/>
    <mergeCell ref="W60:X60"/>
    <mergeCell ref="W64:X64"/>
    <mergeCell ref="I68:J68"/>
    <mergeCell ref="K68:L68"/>
    <mergeCell ref="M68:N68"/>
    <mergeCell ref="O68:P68"/>
    <mergeCell ref="Q68:R68"/>
    <mergeCell ref="I66:J66"/>
    <mergeCell ref="K66:L66"/>
    <mergeCell ref="M66:N66"/>
    <mergeCell ref="O66:P66"/>
    <mergeCell ref="Q66:R66"/>
    <mergeCell ref="I64:J64"/>
    <mergeCell ref="K64:L64"/>
    <mergeCell ref="M64:N64"/>
    <mergeCell ref="O64:P64"/>
    <mergeCell ref="Q64:R64"/>
    <mergeCell ref="S64:T64"/>
    <mergeCell ref="U64:V64"/>
    <mergeCell ref="S66:T66"/>
    <mergeCell ref="U66:V66"/>
    <mergeCell ref="Q56:R56"/>
    <mergeCell ref="S56:T56"/>
    <mergeCell ref="U56:V56"/>
    <mergeCell ref="W56:X56"/>
    <mergeCell ref="I58:J58"/>
    <mergeCell ref="K58:L58"/>
    <mergeCell ref="M58:N58"/>
    <mergeCell ref="O58:P58"/>
    <mergeCell ref="Q58:R58"/>
    <mergeCell ref="S58:T58"/>
    <mergeCell ref="U58:V58"/>
    <mergeCell ref="W58:X58"/>
    <mergeCell ref="K52:L52"/>
    <mergeCell ref="M52:N52"/>
    <mergeCell ref="O52:P52"/>
    <mergeCell ref="Q52:R52"/>
    <mergeCell ref="S52:T52"/>
    <mergeCell ref="U52:V52"/>
    <mergeCell ref="W52:X52"/>
    <mergeCell ref="C50:D50"/>
    <mergeCell ref="F50:G50"/>
    <mergeCell ref="O43:P43"/>
    <mergeCell ref="Q43:R43"/>
    <mergeCell ref="S43:T43"/>
    <mergeCell ref="U43:V43"/>
    <mergeCell ref="W43:X43"/>
    <mergeCell ref="Q39:R39"/>
    <mergeCell ref="S39:T39"/>
    <mergeCell ref="U39:V39"/>
    <mergeCell ref="W39:X39"/>
    <mergeCell ref="O42:P42"/>
    <mergeCell ref="Q42:R42"/>
    <mergeCell ref="S42:T42"/>
    <mergeCell ref="U42:V42"/>
    <mergeCell ref="W42:X42"/>
    <mergeCell ref="U41:V41"/>
    <mergeCell ref="W41:X41"/>
    <mergeCell ref="W40:X40"/>
    <mergeCell ref="M40:N40"/>
    <mergeCell ref="O40:P40"/>
    <mergeCell ref="Q40:R40"/>
    <mergeCell ref="S40:T40"/>
    <mergeCell ref="C37:D37"/>
    <mergeCell ref="F37:G37"/>
    <mergeCell ref="I37:J37"/>
    <mergeCell ref="K37:L37"/>
    <mergeCell ref="M37:N37"/>
    <mergeCell ref="O37:P37"/>
    <mergeCell ref="Q37:R37"/>
    <mergeCell ref="S37:T37"/>
    <mergeCell ref="U37:V37"/>
    <mergeCell ref="W37:X37"/>
    <mergeCell ref="C38:D38"/>
    <mergeCell ref="F38:G38"/>
    <mergeCell ref="C39:D39"/>
    <mergeCell ref="F39:G39"/>
    <mergeCell ref="I39:J39"/>
    <mergeCell ref="K39:L39"/>
    <mergeCell ref="M39:N39"/>
    <mergeCell ref="O39:P39"/>
    <mergeCell ref="U35:V35"/>
    <mergeCell ref="M41:N41"/>
    <mergeCell ref="O41:P41"/>
    <mergeCell ref="Q41:R41"/>
    <mergeCell ref="S41:T41"/>
    <mergeCell ref="W35:X35"/>
    <mergeCell ref="C36:D36"/>
    <mergeCell ref="F36:G36"/>
    <mergeCell ref="I36:J36"/>
    <mergeCell ref="K36:L36"/>
    <mergeCell ref="M36:N36"/>
    <mergeCell ref="O36:P36"/>
    <mergeCell ref="Q36:R36"/>
    <mergeCell ref="S36:T36"/>
    <mergeCell ref="I35:J35"/>
    <mergeCell ref="K35:L35"/>
    <mergeCell ref="M35:N35"/>
    <mergeCell ref="O35:P35"/>
    <mergeCell ref="Q35:R35"/>
    <mergeCell ref="S35:T35"/>
    <mergeCell ref="U36:V36"/>
    <mergeCell ref="W36:X36"/>
    <mergeCell ref="F40:G40"/>
    <mergeCell ref="U40:V40"/>
    <mergeCell ref="C29:D29"/>
    <mergeCell ref="F29:G29"/>
    <mergeCell ref="I29:J29"/>
    <mergeCell ref="K29:L29"/>
    <mergeCell ref="C33:D33"/>
    <mergeCell ref="F33:G33"/>
    <mergeCell ref="C34:D34"/>
    <mergeCell ref="F34:G34"/>
    <mergeCell ref="C35:D35"/>
    <mergeCell ref="F35:G35"/>
    <mergeCell ref="C30:D30"/>
    <mergeCell ref="F30:G30"/>
    <mergeCell ref="I30:J30"/>
    <mergeCell ref="K30:L30"/>
    <mergeCell ref="M30:N30"/>
    <mergeCell ref="O30:P30"/>
    <mergeCell ref="W31:X31"/>
    <mergeCell ref="C32:D32"/>
    <mergeCell ref="F32:G32"/>
    <mergeCell ref="Q30:R30"/>
    <mergeCell ref="S30:T30"/>
    <mergeCell ref="U30:V30"/>
    <mergeCell ref="W30:X30"/>
    <mergeCell ref="C31:D31"/>
    <mergeCell ref="F31:G31"/>
    <mergeCell ref="I31:J31"/>
    <mergeCell ref="K31:L31"/>
    <mergeCell ref="M31:N31"/>
    <mergeCell ref="O31:P31"/>
    <mergeCell ref="Q31:R31"/>
    <mergeCell ref="S31:T31"/>
    <mergeCell ref="U31:V31"/>
    <mergeCell ref="M29:N29"/>
    <mergeCell ref="O29:P29"/>
    <mergeCell ref="Q29:R29"/>
    <mergeCell ref="S29:T29"/>
    <mergeCell ref="U29:V29"/>
    <mergeCell ref="Q27:R27"/>
    <mergeCell ref="S27:T27"/>
    <mergeCell ref="U27:V27"/>
    <mergeCell ref="W27:X27"/>
    <mergeCell ref="Q28:R28"/>
    <mergeCell ref="S28:T28"/>
    <mergeCell ref="U28:V28"/>
    <mergeCell ref="W28:X28"/>
    <mergeCell ref="W29:X29"/>
    <mergeCell ref="C28:D28"/>
    <mergeCell ref="F28:G28"/>
    <mergeCell ref="I28:J28"/>
    <mergeCell ref="K28:L28"/>
    <mergeCell ref="M28:N28"/>
    <mergeCell ref="O28:P28"/>
    <mergeCell ref="C27:D27"/>
    <mergeCell ref="F27:G27"/>
    <mergeCell ref="I27:J27"/>
    <mergeCell ref="K27:L27"/>
    <mergeCell ref="M27:N27"/>
    <mergeCell ref="O27:P27"/>
    <mergeCell ref="Q25:R25"/>
    <mergeCell ref="S25:T25"/>
    <mergeCell ref="U25:V25"/>
    <mergeCell ref="W25:X25"/>
    <mergeCell ref="C26:D26"/>
    <mergeCell ref="F26:G26"/>
    <mergeCell ref="I26:J26"/>
    <mergeCell ref="K26:L26"/>
    <mergeCell ref="Q24:R24"/>
    <mergeCell ref="S24:T24"/>
    <mergeCell ref="U24:V24"/>
    <mergeCell ref="W24:X24"/>
    <mergeCell ref="C25:D25"/>
    <mergeCell ref="F25:G25"/>
    <mergeCell ref="I25:J25"/>
    <mergeCell ref="K25:L25"/>
    <mergeCell ref="M25:N25"/>
    <mergeCell ref="O25:P25"/>
    <mergeCell ref="C24:D24"/>
    <mergeCell ref="F24:G24"/>
    <mergeCell ref="I24:J24"/>
    <mergeCell ref="K24:L24"/>
    <mergeCell ref="M24:N24"/>
    <mergeCell ref="O24:P24"/>
    <mergeCell ref="W22:X22"/>
    <mergeCell ref="F23:G23"/>
    <mergeCell ref="I23:J23"/>
    <mergeCell ref="K23:L23"/>
    <mergeCell ref="M23:N23"/>
    <mergeCell ref="O23:P23"/>
    <mergeCell ref="Q23:R23"/>
    <mergeCell ref="S23:T23"/>
    <mergeCell ref="U23:V23"/>
    <mergeCell ref="W23:X23"/>
    <mergeCell ref="K22:L22"/>
    <mergeCell ref="M22:N22"/>
    <mergeCell ref="O22:P22"/>
    <mergeCell ref="Q22:R22"/>
    <mergeCell ref="S22:T22"/>
    <mergeCell ref="U22:V22"/>
    <mergeCell ref="K19:L19"/>
    <mergeCell ref="M19:N19"/>
    <mergeCell ref="O19:P19"/>
    <mergeCell ref="Q19:R19"/>
    <mergeCell ref="S19:T19"/>
    <mergeCell ref="M18:N18"/>
    <mergeCell ref="O18:P18"/>
    <mergeCell ref="Q18:R18"/>
    <mergeCell ref="S18:T18"/>
    <mergeCell ref="U18:V18"/>
    <mergeCell ref="W18:X18"/>
    <mergeCell ref="U19:V19"/>
    <mergeCell ref="W19:X19"/>
    <mergeCell ref="F21:G21"/>
    <mergeCell ref="U16:V16"/>
    <mergeCell ref="W16:X16"/>
    <mergeCell ref="C17:G17"/>
    <mergeCell ref="I17:J17"/>
    <mergeCell ref="K17:L17"/>
    <mergeCell ref="M17:N17"/>
    <mergeCell ref="O17:P17"/>
    <mergeCell ref="Q17:R17"/>
    <mergeCell ref="S17:T17"/>
    <mergeCell ref="U17:V17"/>
    <mergeCell ref="I16:J16"/>
    <mergeCell ref="K16:L16"/>
    <mergeCell ref="M16:N16"/>
    <mergeCell ref="O16:P16"/>
    <mergeCell ref="Q16:R16"/>
    <mergeCell ref="S16:T16"/>
    <mergeCell ref="W17:X17"/>
    <mergeCell ref="C18:G18"/>
    <mergeCell ref="I19:J19"/>
    <mergeCell ref="W14:X14"/>
    <mergeCell ref="I15:J15"/>
    <mergeCell ref="K15:L15"/>
    <mergeCell ref="M15:N15"/>
    <mergeCell ref="O15:P15"/>
    <mergeCell ref="Q15:R15"/>
    <mergeCell ref="S15:T15"/>
    <mergeCell ref="U15:V15"/>
    <mergeCell ref="W15:X15"/>
    <mergeCell ref="K14:L14"/>
    <mergeCell ref="M14:N14"/>
    <mergeCell ref="O14:P14"/>
    <mergeCell ref="Q14:R14"/>
    <mergeCell ref="S14:T14"/>
    <mergeCell ref="U14:V14"/>
    <mergeCell ref="M13:N13"/>
    <mergeCell ref="O13:P13"/>
    <mergeCell ref="Q13:R13"/>
    <mergeCell ref="S13:T13"/>
    <mergeCell ref="U13:V13"/>
    <mergeCell ref="W13:X13"/>
    <mergeCell ref="M12:N12"/>
    <mergeCell ref="O12:P12"/>
    <mergeCell ref="Q12:R12"/>
    <mergeCell ref="S12:T12"/>
    <mergeCell ref="U12:V12"/>
    <mergeCell ref="W12:X12"/>
    <mergeCell ref="O9:P9"/>
    <mergeCell ref="Q9:R9"/>
    <mergeCell ref="S9:T9"/>
    <mergeCell ref="U9:V9"/>
    <mergeCell ref="W9:X9"/>
    <mergeCell ref="C11:G11"/>
    <mergeCell ref="M9:N9"/>
    <mergeCell ref="O6:P6"/>
    <mergeCell ref="Q6:R6"/>
    <mergeCell ref="S6:T6"/>
    <mergeCell ref="U6:V6"/>
    <mergeCell ref="W6:X6"/>
    <mergeCell ref="C8:G8"/>
    <mergeCell ref="I6:J6"/>
    <mergeCell ref="K6:L6"/>
    <mergeCell ref="M6:N6"/>
    <mergeCell ref="C9:G9"/>
    <mergeCell ref="I9:J9"/>
    <mergeCell ref="K9:L9"/>
    <mergeCell ref="C6:H6"/>
    <mergeCell ref="C23:D23"/>
    <mergeCell ref="A1:E2"/>
    <mergeCell ref="C14:G14"/>
    <mergeCell ref="C16:G16"/>
    <mergeCell ref="C19:G19"/>
    <mergeCell ref="C22:D22"/>
    <mergeCell ref="I41:J41"/>
    <mergeCell ref="K41:L41"/>
    <mergeCell ref="I40:J40"/>
    <mergeCell ref="K40:L40"/>
    <mergeCell ref="F22:G22"/>
    <mergeCell ref="I12:J12"/>
    <mergeCell ref="K12:L12"/>
    <mergeCell ref="C13:G13"/>
    <mergeCell ref="I13:J13"/>
    <mergeCell ref="K13:L13"/>
    <mergeCell ref="I14:J14"/>
    <mergeCell ref="A6:B6"/>
    <mergeCell ref="C12:G12"/>
    <mergeCell ref="C15:G15"/>
    <mergeCell ref="I18:J18"/>
    <mergeCell ref="K18:L18"/>
    <mergeCell ref="I22:J22"/>
    <mergeCell ref="C40:D40"/>
    <mergeCell ref="I43:J43"/>
    <mergeCell ref="K43:L43"/>
    <mergeCell ref="I42:J42"/>
    <mergeCell ref="K42:L42"/>
    <mergeCell ref="C41:D41"/>
    <mergeCell ref="F41:G41"/>
    <mergeCell ref="M42:N42"/>
    <mergeCell ref="C42:D42"/>
    <mergeCell ref="F42:G42"/>
    <mergeCell ref="M43:N43"/>
    <mergeCell ref="C43:D43"/>
    <mergeCell ref="F43:G43"/>
    <mergeCell ref="A62:B62"/>
    <mergeCell ref="C62:D62"/>
    <mergeCell ref="F62:G62"/>
    <mergeCell ref="A74:B74"/>
    <mergeCell ref="C74:D74"/>
    <mergeCell ref="F74:G74"/>
    <mergeCell ref="A68:B68"/>
    <mergeCell ref="C68:D68"/>
    <mergeCell ref="F68:G68"/>
    <mergeCell ref="A70:B70"/>
    <mergeCell ref="C70:D70"/>
    <mergeCell ref="F70:G70"/>
    <mergeCell ref="C64:D64"/>
    <mergeCell ref="F64:G64"/>
    <mergeCell ref="E44:G44"/>
    <mergeCell ref="E48:G48"/>
    <mergeCell ref="E46:G46"/>
    <mergeCell ref="C56:D56"/>
    <mergeCell ref="F56:G56"/>
    <mergeCell ref="C53:D53"/>
    <mergeCell ref="F53:G53"/>
    <mergeCell ref="C60:D60"/>
    <mergeCell ref="F60:G60"/>
    <mergeCell ref="O47:P47"/>
    <mergeCell ref="Q47:R47"/>
    <mergeCell ref="S47:T47"/>
    <mergeCell ref="U47:V47"/>
    <mergeCell ref="W47:X47"/>
    <mergeCell ref="A60:B60"/>
    <mergeCell ref="F47:G47"/>
    <mergeCell ref="O49:P49"/>
    <mergeCell ref="Q49:R49"/>
    <mergeCell ref="S49:T49"/>
    <mergeCell ref="C47:D47"/>
    <mergeCell ref="I49:J49"/>
    <mergeCell ref="K49:L49"/>
    <mergeCell ref="M49:N49"/>
    <mergeCell ref="I47:J47"/>
    <mergeCell ref="K47:L47"/>
    <mergeCell ref="M47:N47"/>
    <mergeCell ref="I56:J56"/>
    <mergeCell ref="K56:L56"/>
    <mergeCell ref="M56:N56"/>
    <mergeCell ref="O56:P56"/>
    <mergeCell ref="U49:V49"/>
    <mergeCell ref="W49:X49"/>
    <mergeCell ref="I52:J52"/>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89</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Angebotspreis'!G12</f>
        <v>0</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0</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W42:X42"/>
    <mergeCell ref="I41:J41"/>
    <mergeCell ref="K41:L41"/>
    <mergeCell ref="M41:N41"/>
    <mergeCell ref="O41:P41"/>
    <mergeCell ref="Q41:R41"/>
    <mergeCell ref="S41:T41"/>
    <mergeCell ref="U40:V40"/>
    <mergeCell ref="W40:X40"/>
    <mergeCell ref="I40:J40"/>
    <mergeCell ref="K40:L40"/>
    <mergeCell ref="M40:N40"/>
    <mergeCell ref="O40:P40"/>
    <mergeCell ref="Q40:R40"/>
    <mergeCell ref="S40:T40"/>
    <mergeCell ref="U41:V41"/>
    <mergeCell ref="W41:X41"/>
    <mergeCell ref="R83:V83"/>
    <mergeCell ref="M72:N72"/>
    <mergeCell ref="O72:P72"/>
    <mergeCell ref="Q72:R72"/>
    <mergeCell ref="S72:T72"/>
    <mergeCell ref="U72:V72"/>
    <mergeCell ref="I42:J42"/>
    <mergeCell ref="K42:L42"/>
    <mergeCell ref="M42:N42"/>
    <mergeCell ref="O42:P42"/>
    <mergeCell ref="Q42:R42"/>
    <mergeCell ref="S42:T42"/>
    <mergeCell ref="U42:V42"/>
    <mergeCell ref="U68:V68"/>
    <mergeCell ref="O64:P64"/>
    <mergeCell ref="Q64:R64"/>
    <mergeCell ref="S64:T64"/>
    <mergeCell ref="U64:V64"/>
    <mergeCell ref="O58:P58"/>
    <mergeCell ref="Q58:R58"/>
    <mergeCell ref="S58:T58"/>
    <mergeCell ref="U58:V58"/>
    <mergeCell ref="W72:X72"/>
    <mergeCell ref="A72:B72"/>
    <mergeCell ref="C72:D72"/>
    <mergeCell ref="F72:G72"/>
    <mergeCell ref="I72:J72"/>
    <mergeCell ref="K72:L72"/>
    <mergeCell ref="R77:V77"/>
    <mergeCell ref="R79:V79"/>
    <mergeCell ref="R81:V81"/>
    <mergeCell ref="A76:B76"/>
    <mergeCell ref="C76:D76"/>
    <mergeCell ref="F76:G76"/>
    <mergeCell ref="A74:B74"/>
    <mergeCell ref="C74:D74"/>
    <mergeCell ref="F74:G74"/>
    <mergeCell ref="W68:X68"/>
    <mergeCell ref="A70:B70"/>
    <mergeCell ref="C70:D70"/>
    <mergeCell ref="F70:G70"/>
    <mergeCell ref="I70:J70"/>
    <mergeCell ref="K70:L70"/>
    <mergeCell ref="M70:N70"/>
    <mergeCell ref="O70:P70"/>
    <mergeCell ref="Q70:R70"/>
    <mergeCell ref="I68:J68"/>
    <mergeCell ref="K68:L68"/>
    <mergeCell ref="M68:N68"/>
    <mergeCell ref="O68:P68"/>
    <mergeCell ref="Q68:R68"/>
    <mergeCell ref="S68:T68"/>
    <mergeCell ref="S70:T70"/>
    <mergeCell ref="U70:V70"/>
    <mergeCell ref="W70:X70"/>
    <mergeCell ref="A68:B68"/>
    <mergeCell ref="C68:D68"/>
    <mergeCell ref="F68:G68"/>
    <mergeCell ref="W64:X64"/>
    <mergeCell ref="I66:J66"/>
    <mergeCell ref="K66:L66"/>
    <mergeCell ref="M66:N66"/>
    <mergeCell ref="O66:P66"/>
    <mergeCell ref="Q66:R66"/>
    <mergeCell ref="S66:T66"/>
    <mergeCell ref="U66:V66"/>
    <mergeCell ref="W66:X66"/>
    <mergeCell ref="W58:X58"/>
    <mergeCell ref="C60:D60"/>
    <mergeCell ref="F60:G60"/>
    <mergeCell ref="I60:J60"/>
    <mergeCell ref="K60:L60"/>
    <mergeCell ref="M60:N60"/>
    <mergeCell ref="O60:P60"/>
    <mergeCell ref="Q60:R60"/>
    <mergeCell ref="S60:T60"/>
    <mergeCell ref="U60:V60"/>
    <mergeCell ref="W60:X60"/>
    <mergeCell ref="W52:X52"/>
    <mergeCell ref="C56:D56"/>
    <mergeCell ref="F56:G56"/>
    <mergeCell ref="I56:J56"/>
    <mergeCell ref="K56:L56"/>
    <mergeCell ref="M56:N56"/>
    <mergeCell ref="O56:P56"/>
    <mergeCell ref="Q56:R56"/>
    <mergeCell ref="S56:T56"/>
    <mergeCell ref="U56:V56"/>
    <mergeCell ref="W56:X56"/>
    <mergeCell ref="M52:N52"/>
    <mergeCell ref="O52:P52"/>
    <mergeCell ref="Q52:R52"/>
    <mergeCell ref="S52:T52"/>
    <mergeCell ref="U52:V52"/>
    <mergeCell ref="W43:X43"/>
    <mergeCell ref="E44:G44"/>
    <mergeCell ref="S49:T49"/>
    <mergeCell ref="U49:V49"/>
    <mergeCell ref="W49:X49"/>
    <mergeCell ref="O47:P47"/>
    <mergeCell ref="W47:X47"/>
    <mergeCell ref="I49:J49"/>
    <mergeCell ref="K49:L49"/>
    <mergeCell ref="M49:N49"/>
    <mergeCell ref="O49:P49"/>
    <mergeCell ref="Q49:R49"/>
    <mergeCell ref="Q47:R47"/>
    <mergeCell ref="S47:T47"/>
    <mergeCell ref="U47:V47"/>
    <mergeCell ref="M47:N47"/>
    <mergeCell ref="C43:D43"/>
    <mergeCell ref="F43:G43"/>
    <mergeCell ref="I43:J43"/>
    <mergeCell ref="K43:L43"/>
    <mergeCell ref="M43:N43"/>
    <mergeCell ref="O43:P43"/>
    <mergeCell ref="Q43:R43"/>
    <mergeCell ref="S43:T43"/>
    <mergeCell ref="U43:V43"/>
    <mergeCell ref="W37:X37"/>
    <mergeCell ref="C38:D38"/>
    <mergeCell ref="F38:G38"/>
    <mergeCell ref="C39:D39"/>
    <mergeCell ref="F39:G39"/>
    <mergeCell ref="I39:J39"/>
    <mergeCell ref="K39:L39"/>
    <mergeCell ref="M39:N39"/>
    <mergeCell ref="O39:P39"/>
    <mergeCell ref="Q39:R39"/>
    <mergeCell ref="S39:T39"/>
    <mergeCell ref="U39:V39"/>
    <mergeCell ref="W39:X39"/>
    <mergeCell ref="C37:D37"/>
    <mergeCell ref="F37:G37"/>
    <mergeCell ref="I37:J37"/>
    <mergeCell ref="K37:L37"/>
    <mergeCell ref="M37:N37"/>
    <mergeCell ref="O37:P37"/>
    <mergeCell ref="Q37:R37"/>
    <mergeCell ref="S37:T37"/>
    <mergeCell ref="U37:V37"/>
    <mergeCell ref="U35:V35"/>
    <mergeCell ref="W35:X35"/>
    <mergeCell ref="C36:D36"/>
    <mergeCell ref="F36:G36"/>
    <mergeCell ref="I36:J36"/>
    <mergeCell ref="K36:L36"/>
    <mergeCell ref="M36:N36"/>
    <mergeCell ref="O36:P36"/>
    <mergeCell ref="Q36:R36"/>
    <mergeCell ref="S36:T36"/>
    <mergeCell ref="I35:J35"/>
    <mergeCell ref="K35:L35"/>
    <mergeCell ref="M35:N35"/>
    <mergeCell ref="O35:P35"/>
    <mergeCell ref="Q35:R35"/>
    <mergeCell ref="S35:T35"/>
    <mergeCell ref="U36:V36"/>
    <mergeCell ref="W36:X36"/>
    <mergeCell ref="C29:D29"/>
    <mergeCell ref="F29:G29"/>
    <mergeCell ref="I29:J29"/>
    <mergeCell ref="K29:L29"/>
    <mergeCell ref="C33:D33"/>
    <mergeCell ref="F33:G33"/>
    <mergeCell ref="C34:D34"/>
    <mergeCell ref="F34:G34"/>
    <mergeCell ref="C35:D35"/>
    <mergeCell ref="F35:G35"/>
    <mergeCell ref="C30:D30"/>
    <mergeCell ref="F30:G30"/>
    <mergeCell ref="I30:J30"/>
    <mergeCell ref="K30:L30"/>
    <mergeCell ref="M30:N30"/>
    <mergeCell ref="O30:P30"/>
    <mergeCell ref="W31:X31"/>
    <mergeCell ref="C32:D32"/>
    <mergeCell ref="F32:G32"/>
    <mergeCell ref="Q30:R30"/>
    <mergeCell ref="S30:T30"/>
    <mergeCell ref="U30:V30"/>
    <mergeCell ref="W30:X30"/>
    <mergeCell ref="C31:D31"/>
    <mergeCell ref="F31:G31"/>
    <mergeCell ref="I31:J31"/>
    <mergeCell ref="K31:L31"/>
    <mergeCell ref="M31:N31"/>
    <mergeCell ref="O31:P31"/>
    <mergeCell ref="Q31:R31"/>
    <mergeCell ref="S31:T31"/>
    <mergeCell ref="U31:V31"/>
    <mergeCell ref="M29:N29"/>
    <mergeCell ref="O29:P29"/>
    <mergeCell ref="Q29:R29"/>
    <mergeCell ref="S29:T29"/>
    <mergeCell ref="U29:V29"/>
    <mergeCell ref="Q27:R27"/>
    <mergeCell ref="S27:T27"/>
    <mergeCell ref="U27:V27"/>
    <mergeCell ref="W27:X27"/>
    <mergeCell ref="Q28:R28"/>
    <mergeCell ref="S28:T28"/>
    <mergeCell ref="U28:V28"/>
    <mergeCell ref="W28:X28"/>
    <mergeCell ref="W29:X29"/>
    <mergeCell ref="C28:D28"/>
    <mergeCell ref="F28:G28"/>
    <mergeCell ref="I28:J28"/>
    <mergeCell ref="K28:L28"/>
    <mergeCell ref="M28:N28"/>
    <mergeCell ref="O28:P28"/>
    <mergeCell ref="C27:D27"/>
    <mergeCell ref="F27:G27"/>
    <mergeCell ref="I27:J27"/>
    <mergeCell ref="K27:L27"/>
    <mergeCell ref="M27:N27"/>
    <mergeCell ref="O27:P27"/>
    <mergeCell ref="U25:V25"/>
    <mergeCell ref="W25:X25"/>
    <mergeCell ref="C26:D26"/>
    <mergeCell ref="F26:G26"/>
    <mergeCell ref="I26:J26"/>
    <mergeCell ref="K26:L26"/>
    <mergeCell ref="U24:V24"/>
    <mergeCell ref="W24:X24"/>
    <mergeCell ref="C25:D25"/>
    <mergeCell ref="F25:G25"/>
    <mergeCell ref="I25:J25"/>
    <mergeCell ref="K25:L25"/>
    <mergeCell ref="M25:N25"/>
    <mergeCell ref="O25:P25"/>
    <mergeCell ref="Q25:R25"/>
    <mergeCell ref="S25:T25"/>
    <mergeCell ref="U23:V23"/>
    <mergeCell ref="W23:X23"/>
    <mergeCell ref="C24:D24"/>
    <mergeCell ref="F24:G24"/>
    <mergeCell ref="I24:J24"/>
    <mergeCell ref="K24:L24"/>
    <mergeCell ref="M24:N24"/>
    <mergeCell ref="O24:P24"/>
    <mergeCell ref="Q24:R24"/>
    <mergeCell ref="S24:T24"/>
    <mergeCell ref="I23:J23"/>
    <mergeCell ref="K23:L23"/>
    <mergeCell ref="M23:N23"/>
    <mergeCell ref="O23:P23"/>
    <mergeCell ref="Q23:R23"/>
    <mergeCell ref="S23:T23"/>
    <mergeCell ref="F21:G21"/>
    <mergeCell ref="I22:J22"/>
    <mergeCell ref="K22:L22"/>
    <mergeCell ref="M22:N22"/>
    <mergeCell ref="O22:P22"/>
    <mergeCell ref="Q22:R22"/>
    <mergeCell ref="S22:T22"/>
    <mergeCell ref="U22:V22"/>
    <mergeCell ref="W22:X22"/>
    <mergeCell ref="U18:V18"/>
    <mergeCell ref="W18:X18"/>
    <mergeCell ref="C19:G19"/>
    <mergeCell ref="I19:J19"/>
    <mergeCell ref="K19:L19"/>
    <mergeCell ref="M19:N19"/>
    <mergeCell ref="O19:P19"/>
    <mergeCell ref="Q19:R19"/>
    <mergeCell ref="S19:T19"/>
    <mergeCell ref="U19:V19"/>
    <mergeCell ref="I18:J18"/>
    <mergeCell ref="K18:L18"/>
    <mergeCell ref="M18:N18"/>
    <mergeCell ref="O18:P18"/>
    <mergeCell ref="Q18:R18"/>
    <mergeCell ref="S18:T18"/>
    <mergeCell ref="W19:X19"/>
    <mergeCell ref="C17:G17"/>
    <mergeCell ref="I17:J17"/>
    <mergeCell ref="K17:L17"/>
    <mergeCell ref="M17:N17"/>
    <mergeCell ref="O17:P17"/>
    <mergeCell ref="Q17:R17"/>
    <mergeCell ref="S17:T17"/>
    <mergeCell ref="U17:V17"/>
    <mergeCell ref="W17:X17"/>
    <mergeCell ref="O14:P14"/>
    <mergeCell ref="Q14:R14"/>
    <mergeCell ref="S14:T14"/>
    <mergeCell ref="U14:V14"/>
    <mergeCell ref="W14:X14"/>
    <mergeCell ref="U15:V15"/>
    <mergeCell ref="W15:X15"/>
    <mergeCell ref="C16:G16"/>
    <mergeCell ref="I16:J16"/>
    <mergeCell ref="K16:L16"/>
    <mergeCell ref="M16:N16"/>
    <mergeCell ref="O16:P16"/>
    <mergeCell ref="Q16:R16"/>
    <mergeCell ref="S16:T16"/>
    <mergeCell ref="U16:V16"/>
    <mergeCell ref="I15:J15"/>
    <mergeCell ref="K15:L15"/>
    <mergeCell ref="M15:N15"/>
    <mergeCell ref="O15:P15"/>
    <mergeCell ref="Q15:R15"/>
    <mergeCell ref="S15:T15"/>
    <mergeCell ref="W16:X16"/>
    <mergeCell ref="U12:V12"/>
    <mergeCell ref="W12:X12"/>
    <mergeCell ref="C13:G13"/>
    <mergeCell ref="I13:J13"/>
    <mergeCell ref="K13:L13"/>
    <mergeCell ref="M13:N13"/>
    <mergeCell ref="O13:P13"/>
    <mergeCell ref="Q13:R13"/>
    <mergeCell ref="S13:T13"/>
    <mergeCell ref="U13:V13"/>
    <mergeCell ref="I12:J12"/>
    <mergeCell ref="K12:L12"/>
    <mergeCell ref="M12:N12"/>
    <mergeCell ref="O12:P12"/>
    <mergeCell ref="Q12:R12"/>
    <mergeCell ref="S12:T12"/>
    <mergeCell ref="W13:X13"/>
    <mergeCell ref="O9:P9"/>
    <mergeCell ref="Q9:R9"/>
    <mergeCell ref="S9:T9"/>
    <mergeCell ref="U9:V9"/>
    <mergeCell ref="W9:X9"/>
    <mergeCell ref="C11:G11"/>
    <mergeCell ref="O6:P6"/>
    <mergeCell ref="Q6:R6"/>
    <mergeCell ref="S6:T6"/>
    <mergeCell ref="U6:V6"/>
    <mergeCell ref="W6:X6"/>
    <mergeCell ref="C8:G8"/>
    <mergeCell ref="I6:J6"/>
    <mergeCell ref="K6:L6"/>
    <mergeCell ref="M6:N6"/>
    <mergeCell ref="C6:H6"/>
    <mergeCell ref="A1:E2"/>
    <mergeCell ref="E46:G46"/>
    <mergeCell ref="C9:G9"/>
    <mergeCell ref="I9:J9"/>
    <mergeCell ref="K9:L9"/>
    <mergeCell ref="M9:N9"/>
    <mergeCell ref="C12:G12"/>
    <mergeCell ref="F40:G40"/>
    <mergeCell ref="C41:D41"/>
    <mergeCell ref="F41:G41"/>
    <mergeCell ref="C42:D42"/>
    <mergeCell ref="F42:G42"/>
    <mergeCell ref="A6:B6"/>
    <mergeCell ref="C15:G15"/>
    <mergeCell ref="C18:G18"/>
    <mergeCell ref="C23:D23"/>
    <mergeCell ref="F23:G23"/>
    <mergeCell ref="C22:D22"/>
    <mergeCell ref="F22:G22"/>
    <mergeCell ref="C40:D40"/>
    <mergeCell ref="C14:G14"/>
    <mergeCell ref="I14:J14"/>
    <mergeCell ref="K14:L14"/>
    <mergeCell ref="M14:N14"/>
    <mergeCell ref="C50:D50"/>
    <mergeCell ref="F50:G50"/>
    <mergeCell ref="C53:D53"/>
    <mergeCell ref="F53:G53"/>
    <mergeCell ref="C47:D47"/>
    <mergeCell ref="F47:G47"/>
    <mergeCell ref="E48:G48"/>
    <mergeCell ref="I52:J52"/>
    <mergeCell ref="K52:L52"/>
    <mergeCell ref="I47:J47"/>
    <mergeCell ref="K47:L47"/>
    <mergeCell ref="A60:B60"/>
    <mergeCell ref="A62:B62"/>
    <mergeCell ref="C62:D62"/>
    <mergeCell ref="F62:G62"/>
    <mergeCell ref="I58:J58"/>
    <mergeCell ref="K58:L58"/>
    <mergeCell ref="M58:N58"/>
    <mergeCell ref="C64:D64"/>
    <mergeCell ref="F64:G64"/>
    <mergeCell ref="I64:J64"/>
    <mergeCell ref="K64:L64"/>
    <mergeCell ref="M64:N64"/>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90</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Angebotspreis'!G13</f>
        <v>50</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50</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U42:V42"/>
    <mergeCell ref="W42:X42"/>
    <mergeCell ref="C22:D22"/>
    <mergeCell ref="F22:G22"/>
    <mergeCell ref="I42:J42"/>
    <mergeCell ref="K42:L42"/>
    <mergeCell ref="M42:N42"/>
    <mergeCell ref="O42:P42"/>
    <mergeCell ref="Q42:R42"/>
    <mergeCell ref="S42:T42"/>
    <mergeCell ref="U40:V40"/>
    <mergeCell ref="W40:X40"/>
    <mergeCell ref="I41:J41"/>
    <mergeCell ref="K41:L41"/>
    <mergeCell ref="M41:N41"/>
    <mergeCell ref="O41:P41"/>
    <mergeCell ref="Q41:R41"/>
    <mergeCell ref="S41:T41"/>
    <mergeCell ref="U41:V41"/>
    <mergeCell ref="W41:X41"/>
    <mergeCell ref="U37:V37"/>
    <mergeCell ref="W37:X37"/>
    <mergeCell ref="C38:D38"/>
    <mergeCell ref="F38:G38"/>
    <mergeCell ref="R77:V77"/>
    <mergeCell ref="R79:V79"/>
    <mergeCell ref="R81:V81"/>
    <mergeCell ref="R83:V83"/>
    <mergeCell ref="M72:N72"/>
    <mergeCell ref="O72:P72"/>
    <mergeCell ref="Q72:R72"/>
    <mergeCell ref="S72:T72"/>
    <mergeCell ref="U72:V72"/>
    <mergeCell ref="W72:X72"/>
    <mergeCell ref="A72:B72"/>
    <mergeCell ref="C72:D72"/>
    <mergeCell ref="F72:G72"/>
    <mergeCell ref="I72:J72"/>
    <mergeCell ref="K72:L72"/>
    <mergeCell ref="M70:N70"/>
    <mergeCell ref="O70:P70"/>
    <mergeCell ref="Q70:R70"/>
    <mergeCell ref="S70:T70"/>
    <mergeCell ref="U70:V70"/>
    <mergeCell ref="W70:X70"/>
    <mergeCell ref="W68:X68"/>
    <mergeCell ref="A70:B70"/>
    <mergeCell ref="C70:D70"/>
    <mergeCell ref="F70:G70"/>
    <mergeCell ref="I70:J70"/>
    <mergeCell ref="K70:L70"/>
    <mergeCell ref="A68:B68"/>
    <mergeCell ref="C68:D68"/>
    <mergeCell ref="F68:G68"/>
    <mergeCell ref="I68:J68"/>
    <mergeCell ref="K68:L68"/>
    <mergeCell ref="M68:N68"/>
    <mergeCell ref="O68:P68"/>
    <mergeCell ref="Q68:R68"/>
    <mergeCell ref="S68:T68"/>
    <mergeCell ref="U68:V68"/>
    <mergeCell ref="W64:X64"/>
    <mergeCell ref="I66:J66"/>
    <mergeCell ref="K66:L66"/>
    <mergeCell ref="M66:N66"/>
    <mergeCell ref="O66:P66"/>
    <mergeCell ref="Q66:R66"/>
    <mergeCell ref="S66:T66"/>
    <mergeCell ref="U66:V66"/>
    <mergeCell ref="W66:X66"/>
    <mergeCell ref="U64:V64"/>
    <mergeCell ref="I64:J64"/>
    <mergeCell ref="K64:L64"/>
    <mergeCell ref="M64:N64"/>
    <mergeCell ref="O64:P64"/>
    <mergeCell ref="Q64:R64"/>
    <mergeCell ref="S64:T64"/>
    <mergeCell ref="I60:J60"/>
    <mergeCell ref="K60:L60"/>
    <mergeCell ref="M60:N60"/>
    <mergeCell ref="O60:P60"/>
    <mergeCell ref="Q60:R60"/>
    <mergeCell ref="S60:T60"/>
    <mergeCell ref="I58:J58"/>
    <mergeCell ref="K58:L58"/>
    <mergeCell ref="M58:N58"/>
    <mergeCell ref="O58:P58"/>
    <mergeCell ref="Q58:R58"/>
    <mergeCell ref="S58:T58"/>
    <mergeCell ref="U58:V58"/>
    <mergeCell ref="W58:X58"/>
    <mergeCell ref="W60:X60"/>
    <mergeCell ref="U60:V60"/>
    <mergeCell ref="K47:L47"/>
    <mergeCell ref="M47:N47"/>
    <mergeCell ref="O47:P47"/>
    <mergeCell ref="Q49:R49"/>
    <mergeCell ref="Q43:R43"/>
    <mergeCell ref="W52:X52"/>
    <mergeCell ref="W56:X56"/>
    <mergeCell ref="U56:V56"/>
    <mergeCell ref="U52:V52"/>
    <mergeCell ref="W47:X47"/>
    <mergeCell ref="W43:X43"/>
    <mergeCell ref="S49:T49"/>
    <mergeCell ref="U49:V49"/>
    <mergeCell ref="W49:X49"/>
    <mergeCell ref="Q47:R47"/>
    <mergeCell ref="S47:T47"/>
    <mergeCell ref="S43:T43"/>
    <mergeCell ref="U43:V43"/>
    <mergeCell ref="C56:D56"/>
    <mergeCell ref="F56:G56"/>
    <mergeCell ref="I56:J56"/>
    <mergeCell ref="K56:L56"/>
    <mergeCell ref="M56:N56"/>
    <mergeCell ref="O56:P56"/>
    <mergeCell ref="Q56:R56"/>
    <mergeCell ref="S56:T56"/>
    <mergeCell ref="I52:J52"/>
    <mergeCell ref="K52:L52"/>
    <mergeCell ref="M52:N52"/>
    <mergeCell ref="O52:P52"/>
    <mergeCell ref="Q52:R52"/>
    <mergeCell ref="S52:T52"/>
    <mergeCell ref="F53:G53"/>
    <mergeCell ref="W39:X39"/>
    <mergeCell ref="C37:D37"/>
    <mergeCell ref="F37:G37"/>
    <mergeCell ref="I37:J37"/>
    <mergeCell ref="K37:L37"/>
    <mergeCell ref="M37:N37"/>
    <mergeCell ref="O37:P37"/>
    <mergeCell ref="Q37:R37"/>
    <mergeCell ref="S37:T37"/>
    <mergeCell ref="C39:D39"/>
    <mergeCell ref="F39:G39"/>
    <mergeCell ref="I39:J39"/>
    <mergeCell ref="K39:L39"/>
    <mergeCell ref="M39:N39"/>
    <mergeCell ref="O39:P39"/>
    <mergeCell ref="Q39:R39"/>
    <mergeCell ref="S39:T39"/>
    <mergeCell ref="U39:V39"/>
    <mergeCell ref="I43:J43"/>
    <mergeCell ref="K43:L43"/>
    <mergeCell ref="M43:N43"/>
    <mergeCell ref="O43:P43"/>
    <mergeCell ref="Q40:R40"/>
    <mergeCell ref="S40:T40"/>
    <mergeCell ref="I40:J40"/>
    <mergeCell ref="K40:L40"/>
    <mergeCell ref="M40:N40"/>
    <mergeCell ref="O40:P40"/>
    <mergeCell ref="W35:X35"/>
    <mergeCell ref="C36:D36"/>
    <mergeCell ref="F36:G36"/>
    <mergeCell ref="I36:J36"/>
    <mergeCell ref="K36:L36"/>
    <mergeCell ref="M36:N36"/>
    <mergeCell ref="O36:P36"/>
    <mergeCell ref="Q36:R36"/>
    <mergeCell ref="S36:T36"/>
    <mergeCell ref="I35:J35"/>
    <mergeCell ref="K35:L35"/>
    <mergeCell ref="M35:N35"/>
    <mergeCell ref="O35:P35"/>
    <mergeCell ref="Q35:R35"/>
    <mergeCell ref="S35:T35"/>
    <mergeCell ref="U36:V36"/>
    <mergeCell ref="W36:X36"/>
    <mergeCell ref="C33:D33"/>
    <mergeCell ref="F33:G33"/>
    <mergeCell ref="C34:D34"/>
    <mergeCell ref="F34:G34"/>
    <mergeCell ref="C35:D35"/>
    <mergeCell ref="F35:G35"/>
    <mergeCell ref="Q31:R31"/>
    <mergeCell ref="S31:T31"/>
    <mergeCell ref="U31:V31"/>
    <mergeCell ref="U35:V35"/>
    <mergeCell ref="C30:D30"/>
    <mergeCell ref="F30:G30"/>
    <mergeCell ref="I30:J30"/>
    <mergeCell ref="K30:L30"/>
    <mergeCell ref="M30:N30"/>
    <mergeCell ref="O30:P30"/>
    <mergeCell ref="W31:X31"/>
    <mergeCell ref="C32:D32"/>
    <mergeCell ref="F32:G32"/>
    <mergeCell ref="Q30:R30"/>
    <mergeCell ref="S30:T30"/>
    <mergeCell ref="U30:V30"/>
    <mergeCell ref="W30:X30"/>
    <mergeCell ref="C31:D31"/>
    <mergeCell ref="F31:G31"/>
    <mergeCell ref="I31:J31"/>
    <mergeCell ref="K31:L31"/>
    <mergeCell ref="M31:N31"/>
    <mergeCell ref="O31:P31"/>
    <mergeCell ref="F29:G29"/>
    <mergeCell ref="I29:J29"/>
    <mergeCell ref="K29:L29"/>
    <mergeCell ref="M29:N29"/>
    <mergeCell ref="O29:P29"/>
    <mergeCell ref="Q29:R29"/>
    <mergeCell ref="S29:T29"/>
    <mergeCell ref="U29:V29"/>
    <mergeCell ref="W29:X29"/>
    <mergeCell ref="Q27:R27"/>
    <mergeCell ref="S27:T27"/>
    <mergeCell ref="U27:V27"/>
    <mergeCell ref="W27:X27"/>
    <mergeCell ref="C28:D28"/>
    <mergeCell ref="F28:G28"/>
    <mergeCell ref="I28:J28"/>
    <mergeCell ref="K28:L28"/>
    <mergeCell ref="M28:N28"/>
    <mergeCell ref="O28:P28"/>
    <mergeCell ref="C27:D27"/>
    <mergeCell ref="F27:G27"/>
    <mergeCell ref="I27:J27"/>
    <mergeCell ref="K27:L27"/>
    <mergeCell ref="M27:N27"/>
    <mergeCell ref="O27:P27"/>
    <mergeCell ref="Q28:R28"/>
    <mergeCell ref="S28:T28"/>
    <mergeCell ref="U28:V28"/>
    <mergeCell ref="W28:X28"/>
    <mergeCell ref="O24:P24"/>
    <mergeCell ref="Q24:R24"/>
    <mergeCell ref="S25:T25"/>
    <mergeCell ref="U25:V25"/>
    <mergeCell ref="W25:X25"/>
    <mergeCell ref="C26:D26"/>
    <mergeCell ref="F26:G26"/>
    <mergeCell ref="I26:J26"/>
    <mergeCell ref="K26:L26"/>
    <mergeCell ref="S24:T24"/>
    <mergeCell ref="U24:V24"/>
    <mergeCell ref="W24:X24"/>
    <mergeCell ref="C25:D25"/>
    <mergeCell ref="F25:G25"/>
    <mergeCell ref="I25:J25"/>
    <mergeCell ref="K25:L25"/>
    <mergeCell ref="M25:N25"/>
    <mergeCell ref="O25:P25"/>
    <mergeCell ref="Q25:R25"/>
    <mergeCell ref="W22:X22"/>
    <mergeCell ref="C23:D23"/>
    <mergeCell ref="F23:G23"/>
    <mergeCell ref="I23:J23"/>
    <mergeCell ref="K23:L23"/>
    <mergeCell ref="M23:N23"/>
    <mergeCell ref="O23:P23"/>
    <mergeCell ref="Q23:R23"/>
    <mergeCell ref="S23:T23"/>
    <mergeCell ref="U23:V23"/>
    <mergeCell ref="W23:X23"/>
    <mergeCell ref="W18:X18"/>
    <mergeCell ref="C19:G19"/>
    <mergeCell ref="I19:J19"/>
    <mergeCell ref="K19:L19"/>
    <mergeCell ref="M19:N19"/>
    <mergeCell ref="O19:P19"/>
    <mergeCell ref="Q19:R19"/>
    <mergeCell ref="S19:T19"/>
    <mergeCell ref="U19:V19"/>
    <mergeCell ref="W19:X19"/>
    <mergeCell ref="O18:P18"/>
    <mergeCell ref="Q18:R18"/>
    <mergeCell ref="S18:T18"/>
    <mergeCell ref="U18:V18"/>
    <mergeCell ref="F21:G21"/>
    <mergeCell ref="I22:J22"/>
    <mergeCell ref="K22:L22"/>
    <mergeCell ref="M22:N22"/>
    <mergeCell ref="O22:P22"/>
    <mergeCell ref="Q22:R22"/>
    <mergeCell ref="S22:T22"/>
    <mergeCell ref="U22:V22"/>
    <mergeCell ref="S16:T16"/>
    <mergeCell ref="U16:V16"/>
    <mergeCell ref="W16:X16"/>
    <mergeCell ref="C17:G17"/>
    <mergeCell ref="I17:J17"/>
    <mergeCell ref="K17:L17"/>
    <mergeCell ref="M17:N17"/>
    <mergeCell ref="O17:P17"/>
    <mergeCell ref="Q17:R17"/>
    <mergeCell ref="S17:T17"/>
    <mergeCell ref="C16:G16"/>
    <mergeCell ref="I16:J16"/>
    <mergeCell ref="K16:L16"/>
    <mergeCell ref="M16:N16"/>
    <mergeCell ref="O16:P16"/>
    <mergeCell ref="Q16:R16"/>
    <mergeCell ref="U17:V17"/>
    <mergeCell ref="W17:X17"/>
    <mergeCell ref="O14:P14"/>
    <mergeCell ref="Q14:R14"/>
    <mergeCell ref="S14:T14"/>
    <mergeCell ref="U14:V14"/>
    <mergeCell ref="W14:X14"/>
    <mergeCell ref="C15:G15"/>
    <mergeCell ref="I15:J15"/>
    <mergeCell ref="K15:L15"/>
    <mergeCell ref="M15:N15"/>
    <mergeCell ref="O15:P15"/>
    <mergeCell ref="Q15:R15"/>
    <mergeCell ref="S15:T15"/>
    <mergeCell ref="U15:V15"/>
    <mergeCell ref="W15:X15"/>
    <mergeCell ref="S12:T12"/>
    <mergeCell ref="U12:V12"/>
    <mergeCell ref="W12:X12"/>
    <mergeCell ref="C13:G13"/>
    <mergeCell ref="I13:J13"/>
    <mergeCell ref="K13:L13"/>
    <mergeCell ref="M13:N13"/>
    <mergeCell ref="O13:P13"/>
    <mergeCell ref="Q13:R13"/>
    <mergeCell ref="S13:T13"/>
    <mergeCell ref="C12:G12"/>
    <mergeCell ref="I12:J12"/>
    <mergeCell ref="K12:L12"/>
    <mergeCell ref="M12:N12"/>
    <mergeCell ref="O12:P12"/>
    <mergeCell ref="Q12:R12"/>
    <mergeCell ref="U13:V13"/>
    <mergeCell ref="W13:X13"/>
    <mergeCell ref="O9:P9"/>
    <mergeCell ref="Q9:R9"/>
    <mergeCell ref="S9:T9"/>
    <mergeCell ref="U9:V9"/>
    <mergeCell ref="W9:X9"/>
    <mergeCell ref="C11:G11"/>
    <mergeCell ref="O6:P6"/>
    <mergeCell ref="Q6:R6"/>
    <mergeCell ref="S6:T6"/>
    <mergeCell ref="U6:V6"/>
    <mergeCell ref="W6:X6"/>
    <mergeCell ref="C8:G8"/>
    <mergeCell ref="C6:H6"/>
    <mergeCell ref="A6:B6"/>
    <mergeCell ref="I6:J6"/>
    <mergeCell ref="K6:L6"/>
    <mergeCell ref="M6:N6"/>
    <mergeCell ref="A1:E2"/>
    <mergeCell ref="E46:G46"/>
    <mergeCell ref="C9:G9"/>
    <mergeCell ref="I9:J9"/>
    <mergeCell ref="K9:L9"/>
    <mergeCell ref="M9:N9"/>
    <mergeCell ref="C14:G14"/>
    <mergeCell ref="I14:J14"/>
    <mergeCell ref="K14:L14"/>
    <mergeCell ref="M14:N14"/>
    <mergeCell ref="C18:G18"/>
    <mergeCell ref="I18:J18"/>
    <mergeCell ref="K18:L18"/>
    <mergeCell ref="M18:N18"/>
    <mergeCell ref="C24:D24"/>
    <mergeCell ref="F24:G24"/>
    <mergeCell ref="I24:J24"/>
    <mergeCell ref="K24:L24"/>
    <mergeCell ref="M24:N24"/>
    <mergeCell ref="C29:D29"/>
    <mergeCell ref="F47:G47"/>
    <mergeCell ref="E48:G48"/>
    <mergeCell ref="C40:D40"/>
    <mergeCell ref="F40:G40"/>
    <mergeCell ref="C41:D41"/>
    <mergeCell ref="F41:G41"/>
    <mergeCell ref="C42:D42"/>
    <mergeCell ref="F42:G42"/>
    <mergeCell ref="E44:G44"/>
    <mergeCell ref="C43:D43"/>
    <mergeCell ref="F43:G43"/>
    <mergeCell ref="I47:J47"/>
    <mergeCell ref="U47:V47"/>
    <mergeCell ref="I49:J49"/>
    <mergeCell ref="K49:L49"/>
    <mergeCell ref="M49:N49"/>
    <mergeCell ref="O49:P49"/>
    <mergeCell ref="A76:B76"/>
    <mergeCell ref="C76:D76"/>
    <mergeCell ref="F76:G76"/>
    <mergeCell ref="C50:D50"/>
    <mergeCell ref="F50:G50"/>
    <mergeCell ref="C53:D53"/>
    <mergeCell ref="A60:B60"/>
    <mergeCell ref="A62:B62"/>
    <mergeCell ref="C62:D62"/>
    <mergeCell ref="F62:G62"/>
    <mergeCell ref="C60:D60"/>
    <mergeCell ref="F60:G60"/>
    <mergeCell ref="C64:D64"/>
    <mergeCell ref="F64:G64"/>
    <mergeCell ref="A74:B74"/>
    <mergeCell ref="C74:D74"/>
    <mergeCell ref="F74:G74"/>
    <mergeCell ref="C47:D47"/>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ustomHeight="1">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ustomHeight="1">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91</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77" t="str">
        <f>'Anbieter A'!A12</f>
        <v>EK1</v>
      </c>
      <c r="B12" s="257"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77"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77"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77"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77"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77"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77"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Angebotspreis'!G14</f>
        <v>149</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149</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Q39:R39"/>
    <mergeCell ref="S39:T39"/>
    <mergeCell ref="Q36:R36"/>
    <mergeCell ref="S36:T36"/>
    <mergeCell ref="C30:D30"/>
    <mergeCell ref="F30:G30"/>
    <mergeCell ref="I30:J30"/>
    <mergeCell ref="K30:L30"/>
    <mergeCell ref="M30:N30"/>
    <mergeCell ref="O30:P30"/>
    <mergeCell ref="Q30:R30"/>
    <mergeCell ref="S30:T30"/>
    <mergeCell ref="Q31:R31"/>
    <mergeCell ref="M40:N40"/>
    <mergeCell ref="O40:P40"/>
    <mergeCell ref="C27:D27"/>
    <mergeCell ref="F27:G27"/>
    <mergeCell ref="I27:J27"/>
    <mergeCell ref="K27:L27"/>
    <mergeCell ref="M35:N35"/>
    <mergeCell ref="O35:P35"/>
    <mergeCell ref="C31:D31"/>
    <mergeCell ref="F31:G31"/>
    <mergeCell ref="I31:J31"/>
    <mergeCell ref="K31:L31"/>
    <mergeCell ref="M31:N31"/>
    <mergeCell ref="O31:P31"/>
    <mergeCell ref="R77:V77"/>
    <mergeCell ref="Q70:R70"/>
    <mergeCell ref="S70:T70"/>
    <mergeCell ref="U70:V70"/>
    <mergeCell ref="S68:T68"/>
    <mergeCell ref="U68:V68"/>
    <mergeCell ref="R79:V79"/>
    <mergeCell ref="R81:V81"/>
    <mergeCell ref="R83:V83"/>
    <mergeCell ref="W70:X70"/>
    <mergeCell ref="M72:N72"/>
    <mergeCell ref="O72:P72"/>
    <mergeCell ref="Q72:R72"/>
    <mergeCell ref="S72:T72"/>
    <mergeCell ref="U72:V72"/>
    <mergeCell ref="W72:X72"/>
    <mergeCell ref="A72:B72"/>
    <mergeCell ref="C72:D72"/>
    <mergeCell ref="F72:G72"/>
    <mergeCell ref="I72:J72"/>
    <mergeCell ref="K72:L72"/>
    <mergeCell ref="S66:T66"/>
    <mergeCell ref="U66:V66"/>
    <mergeCell ref="W66:X66"/>
    <mergeCell ref="A68:B68"/>
    <mergeCell ref="C68:D68"/>
    <mergeCell ref="F68:G68"/>
    <mergeCell ref="I68:J68"/>
    <mergeCell ref="K68:L68"/>
    <mergeCell ref="M68:N68"/>
    <mergeCell ref="O68:P68"/>
    <mergeCell ref="Q68:R68"/>
    <mergeCell ref="W68:X68"/>
    <mergeCell ref="Q66:R66"/>
    <mergeCell ref="S58:T58"/>
    <mergeCell ref="U58:V58"/>
    <mergeCell ref="W58:X58"/>
    <mergeCell ref="Q60:R60"/>
    <mergeCell ref="S60:T60"/>
    <mergeCell ref="U60:V60"/>
    <mergeCell ref="W60:X60"/>
    <mergeCell ref="C64:D64"/>
    <mergeCell ref="F64:G64"/>
    <mergeCell ref="I64:J64"/>
    <mergeCell ref="K64:L64"/>
    <mergeCell ref="M64:N64"/>
    <mergeCell ref="O64:P64"/>
    <mergeCell ref="C60:D60"/>
    <mergeCell ref="F60:G60"/>
    <mergeCell ref="I60:J60"/>
    <mergeCell ref="K60:L60"/>
    <mergeCell ref="M60:N60"/>
    <mergeCell ref="O60:P60"/>
    <mergeCell ref="Q64:R64"/>
    <mergeCell ref="S64:T64"/>
    <mergeCell ref="U64:V64"/>
    <mergeCell ref="W64:X64"/>
    <mergeCell ref="Q58:R58"/>
    <mergeCell ref="U52:V52"/>
    <mergeCell ref="W52:X52"/>
    <mergeCell ref="C56:D56"/>
    <mergeCell ref="F56:G56"/>
    <mergeCell ref="I56:J56"/>
    <mergeCell ref="K56:L56"/>
    <mergeCell ref="M56:N56"/>
    <mergeCell ref="O56:P56"/>
    <mergeCell ref="Q56:R56"/>
    <mergeCell ref="S56:T56"/>
    <mergeCell ref="I52:J52"/>
    <mergeCell ref="K52:L52"/>
    <mergeCell ref="M52:N52"/>
    <mergeCell ref="O52:P52"/>
    <mergeCell ref="Q52:R52"/>
    <mergeCell ref="S52:T52"/>
    <mergeCell ref="U56:V56"/>
    <mergeCell ref="W56:X56"/>
    <mergeCell ref="W42:X42"/>
    <mergeCell ref="I41:J41"/>
    <mergeCell ref="I42:J42"/>
    <mergeCell ref="K42:L42"/>
    <mergeCell ref="M42:N42"/>
    <mergeCell ref="O42:P42"/>
    <mergeCell ref="Q42:R42"/>
    <mergeCell ref="S42:T42"/>
    <mergeCell ref="K41:L41"/>
    <mergeCell ref="M41:N41"/>
    <mergeCell ref="O41:P41"/>
    <mergeCell ref="Q41:R41"/>
    <mergeCell ref="S41:T41"/>
    <mergeCell ref="S49:T49"/>
    <mergeCell ref="U49:V49"/>
    <mergeCell ref="W49:X49"/>
    <mergeCell ref="I47:J47"/>
    <mergeCell ref="I49:J49"/>
    <mergeCell ref="K49:L49"/>
    <mergeCell ref="M49:N49"/>
    <mergeCell ref="O49:P49"/>
    <mergeCell ref="E46:G46"/>
    <mergeCell ref="Q49:R49"/>
    <mergeCell ref="U39:V39"/>
    <mergeCell ref="W39:X39"/>
    <mergeCell ref="C43:D43"/>
    <mergeCell ref="F43:G43"/>
    <mergeCell ref="I43:J43"/>
    <mergeCell ref="K43:L43"/>
    <mergeCell ref="M43:N43"/>
    <mergeCell ref="O43:P43"/>
    <mergeCell ref="C39:D39"/>
    <mergeCell ref="F39:G39"/>
    <mergeCell ref="I39:J39"/>
    <mergeCell ref="K39:L39"/>
    <mergeCell ref="M39:N39"/>
    <mergeCell ref="O39:P39"/>
    <mergeCell ref="Q43:R43"/>
    <mergeCell ref="S43:T43"/>
    <mergeCell ref="U43:V43"/>
    <mergeCell ref="W43:X43"/>
    <mergeCell ref="S40:T40"/>
    <mergeCell ref="U40:V40"/>
    <mergeCell ref="W40:X40"/>
    <mergeCell ref="U41:V41"/>
    <mergeCell ref="W41:X41"/>
    <mergeCell ref="U42:V42"/>
    <mergeCell ref="A76:B76"/>
    <mergeCell ref="C76:D76"/>
    <mergeCell ref="F76:G76"/>
    <mergeCell ref="S31:T31"/>
    <mergeCell ref="U31:V31"/>
    <mergeCell ref="W31:X31"/>
    <mergeCell ref="C32:D32"/>
    <mergeCell ref="F32:G32"/>
    <mergeCell ref="A62:B62"/>
    <mergeCell ref="C62:D62"/>
    <mergeCell ref="F62:G62"/>
    <mergeCell ref="C33:D33"/>
    <mergeCell ref="F33:G33"/>
    <mergeCell ref="U47:V47"/>
    <mergeCell ref="E48:G48"/>
    <mergeCell ref="W47:X47"/>
    <mergeCell ref="C50:D50"/>
    <mergeCell ref="F50:G50"/>
    <mergeCell ref="C53:D53"/>
    <mergeCell ref="F53:G53"/>
    <mergeCell ref="A60:B60"/>
    <mergeCell ref="Q35:R35"/>
    <mergeCell ref="S35:T35"/>
    <mergeCell ref="U35:V35"/>
    <mergeCell ref="W35:X35"/>
    <mergeCell ref="C34:D34"/>
    <mergeCell ref="F34:G34"/>
    <mergeCell ref="C35:D35"/>
    <mergeCell ref="F35:G35"/>
    <mergeCell ref="I35:J35"/>
    <mergeCell ref="K35:L35"/>
    <mergeCell ref="Q37:R37"/>
    <mergeCell ref="S37:T37"/>
    <mergeCell ref="U37:V37"/>
    <mergeCell ref="W37:X37"/>
    <mergeCell ref="U36:V36"/>
    <mergeCell ref="W36:X36"/>
    <mergeCell ref="C37:D37"/>
    <mergeCell ref="F37:G37"/>
    <mergeCell ref="I37:J37"/>
    <mergeCell ref="K37:L37"/>
    <mergeCell ref="M37:N37"/>
    <mergeCell ref="O37:P37"/>
    <mergeCell ref="C36:D36"/>
    <mergeCell ref="F36:G36"/>
    <mergeCell ref="I36:J36"/>
    <mergeCell ref="K36:L36"/>
    <mergeCell ref="M36:N36"/>
    <mergeCell ref="A74:B74"/>
    <mergeCell ref="C74:D74"/>
    <mergeCell ref="F74:G74"/>
    <mergeCell ref="C38:D38"/>
    <mergeCell ref="F38:G38"/>
    <mergeCell ref="O36:P36"/>
    <mergeCell ref="E44:G44"/>
    <mergeCell ref="I58:J58"/>
    <mergeCell ref="K58:L58"/>
    <mergeCell ref="M58:N58"/>
    <mergeCell ref="O58:P58"/>
    <mergeCell ref="I66:J66"/>
    <mergeCell ref="K66:L66"/>
    <mergeCell ref="M66:N66"/>
    <mergeCell ref="O66:P66"/>
    <mergeCell ref="A70:B70"/>
    <mergeCell ref="C70:D70"/>
    <mergeCell ref="F70:G70"/>
    <mergeCell ref="I70:J70"/>
    <mergeCell ref="K70:L70"/>
    <mergeCell ref="M70:N70"/>
    <mergeCell ref="O70:P70"/>
    <mergeCell ref="I40:J40"/>
    <mergeCell ref="K40:L40"/>
    <mergeCell ref="U30:V30"/>
    <mergeCell ref="S28:T28"/>
    <mergeCell ref="U28:V28"/>
    <mergeCell ref="W28:X28"/>
    <mergeCell ref="C29:D29"/>
    <mergeCell ref="F29:G29"/>
    <mergeCell ref="I29:J29"/>
    <mergeCell ref="K29:L29"/>
    <mergeCell ref="M29:N29"/>
    <mergeCell ref="O29:P29"/>
    <mergeCell ref="Q29:R29"/>
    <mergeCell ref="S29:T29"/>
    <mergeCell ref="U29:V29"/>
    <mergeCell ref="W29:X29"/>
    <mergeCell ref="C28:D28"/>
    <mergeCell ref="F28:G28"/>
    <mergeCell ref="I28:J28"/>
    <mergeCell ref="K28:L28"/>
    <mergeCell ref="M28:N28"/>
    <mergeCell ref="O28:P28"/>
    <mergeCell ref="Q28:R28"/>
    <mergeCell ref="W30:X30"/>
    <mergeCell ref="S25:T25"/>
    <mergeCell ref="U25:V25"/>
    <mergeCell ref="W25:X25"/>
    <mergeCell ref="C26:D26"/>
    <mergeCell ref="F26:G26"/>
    <mergeCell ref="I26:J26"/>
    <mergeCell ref="K26:L26"/>
    <mergeCell ref="Q27:R27"/>
    <mergeCell ref="S27:T27"/>
    <mergeCell ref="U27:V27"/>
    <mergeCell ref="W27:X27"/>
    <mergeCell ref="C25:D25"/>
    <mergeCell ref="F25:G25"/>
    <mergeCell ref="I25:J25"/>
    <mergeCell ref="K25:L25"/>
    <mergeCell ref="M25:N25"/>
    <mergeCell ref="O25:P25"/>
    <mergeCell ref="Q25:R25"/>
    <mergeCell ref="M27:N27"/>
    <mergeCell ref="O27:P27"/>
    <mergeCell ref="W23:X23"/>
    <mergeCell ref="C24:D24"/>
    <mergeCell ref="F24:G24"/>
    <mergeCell ref="I24:J24"/>
    <mergeCell ref="K24:L24"/>
    <mergeCell ref="M24:N24"/>
    <mergeCell ref="O24:P24"/>
    <mergeCell ref="Q24:R24"/>
    <mergeCell ref="S24:T24"/>
    <mergeCell ref="C23:D23"/>
    <mergeCell ref="F23:G23"/>
    <mergeCell ref="I23:J23"/>
    <mergeCell ref="K23:L23"/>
    <mergeCell ref="M23:N23"/>
    <mergeCell ref="O23:P23"/>
    <mergeCell ref="Q23:R23"/>
    <mergeCell ref="S23:T23"/>
    <mergeCell ref="U23:V23"/>
    <mergeCell ref="U24:V24"/>
    <mergeCell ref="W24:X24"/>
    <mergeCell ref="S19:T19"/>
    <mergeCell ref="U19:V19"/>
    <mergeCell ref="W19:X19"/>
    <mergeCell ref="F21:G21"/>
    <mergeCell ref="I22:J22"/>
    <mergeCell ref="K22:L22"/>
    <mergeCell ref="M22:N22"/>
    <mergeCell ref="O22:P22"/>
    <mergeCell ref="Q22:R22"/>
    <mergeCell ref="S22:T22"/>
    <mergeCell ref="C19:G19"/>
    <mergeCell ref="I19:J19"/>
    <mergeCell ref="K19:L19"/>
    <mergeCell ref="M19:N19"/>
    <mergeCell ref="O19:P19"/>
    <mergeCell ref="Q19:R19"/>
    <mergeCell ref="U22:V22"/>
    <mergeCell ref="W22:X22"/>
    <mergeCell ref="C22:D22"/>
    <mergeCell ref="F22:G22"/>
    <mergeCell ref="W18:X18"/>
    <mergeCell ref="W16:X16"/>
    <mergeCell ref="C17:G17"/>
    <mergeCell ref="I17:J17"/>
    <mergeCell ref="K17:L17"/>
    <mergeCell ref="M17:N17"/>
    <mergeCell ref="O17:P17"/>
    <mergeCell ref="Q17:R17"/>
    <mergeCell ref="S17:T17"/>
    <mergeCell ref="U17:V17"/>
    <mergeCell ref="W17:X17"/>
    <mergeCell ref="C16:G16"/>
    <mergeCell ref="I16:J16"/>
    <mergeCell ref="K16:L16"/>
    <mergeCell ref="M16:N16"/>
    <mergeCell ref="O16:P16"/>
    <mergeCell ref="Q16:R16"/>
    <mergeCell ref="S16:T16"/>
    <mergeCell ref="U16:V16"/>
    <mergeCell ref="M18:N18"/>
    <mergeCell ref="O18:P18"/>
    <mergeCell ref="Q18:R18"/>
    <mergeCell ref="S18:T18"/>
    <mergeCell ref="U18:V18"/>
    <mergeCell ref="O14:P14"/>
    <mergeCell ref="Q14:R14"/>
    <mergeCell ref="S14:T14"/>
    <mergeCell ref="U14:V14"/>
    <mergeCell ref="W14:X14"/>
    <mergeCell ref="C15:G15"/>
    <mergeCell ref="I15:J15"/>
    <mergeCell ref="K15:L15"/>
    <mergeCell ref="M15:N15"/>
    <mergeCell ref="O15:P15"/>
    <mergeCell ref="Q15:R15"/>
    <mergeCell ref="S15:T15"/>
    <mergeCell ref="U15:V15"/>
    <mergeCell ref="W15:X15"/>
    <mergeCell ref="W12:X12"/>
    <mergeCell ref="C13:G13"/>
    <mergeCell ref="I13:J13"/>
    <mergeCell ref="K13:L13"/>
    <mergeCell ref="M13:N13"/>
    <mergeCell ref="O13:P13"/>
    <mergeCell ref="Q13:R13"/>
    <mergeCell ref="S13:T13"/>
    <mergeCell ref="U13:V13"/>
    <mergeCell ref="W13:X13"/>
    <mergeCell ref="W6:X6"/>
    <mergeCell ref="C8:G8"/>
    <mergeCell ref="O9:P9"/>
    <mergeCell ref="Q9:R9"/>
    <mergeCell ref="S9:T9"/>
    <mergeCell ref="U9:V9"/>
    <mergeCell ref="W9:X9"/>
    <mergeCell ref="M9:N9"/>
    <mergeCell ref="O6:P6"/>
    <mergeCell ref="Q6:R6"/>
    <mergeCell ref="S6:T6"/>
    <mergeCell ref="C6:H6"/>
    <mergeCell ref="A6:B6"/>
    <mergeCell ref="I6:J6"/>
    <mergeCell ref="K6:L6"/>
    <mergeCell ref="C9:G9"/>
    <mergeCell ref="I9:J9"/>
    <mergeCell ref="K9:L9"/>
    <mergeCell ref="U6:V6"/>
    <mergeCell ref="A1:E2"/>
    <mergeCell ref="M12:N12"/>
    <mergeCell ref="C11:G11"/>
    <mergeCell ref="M6:N6"/>
    <mergeCell ref="O12:P12"/>
    <mergeCell ref="Q12:R12"/>
    <mergeCell ref="S12:T12"/>
    <mergeCell ref="U12:V12"/>
    <mergeCell ref="C18:G18"/>
    <mergeCell ref="I18:J18"/>
    <mergeCell ref="K18:L18"/>
    <mergeCell ref="S47:T47"/>
    <mergeCell ref="C12:G12"/>
    <mergeCell ref="I12:J12"/>
    <mergeCell ref="K12:L12"/>
    <mergeCell ref="F42:G42"/>
    <mergeCell ref="C47:D47"/>
    <mergeCell ref="F47:G47"/>
    <mergeCell ref="C40:D40"/>
    <mergeCell ref="F40:G40"/>
    <mergeCell ref="C41:D41"/>
    <mergeCell ref="F41:G41"/>
    <mergeCell ref="C42:D42"/>
    <mergeCell ref="Q40:R40"/>
    <mergeCell ref="K47:L47"/>
    <mergeCell ref="M47:N47"/>
    <mergeCell ref="O47:P47"/>
    <mergeCell ref="Q47:R47"/>
    <mergeCell ref="C14:G14"/>
    <mergeCell ref="I14:J14"/>
    <mergeCell ref="K14:L14"/>
    <mergeCell ref="M14:N14"/>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DA97"/>
  <sheetViews>
    <sheetView view="pageBreakPreview" zoomScaleNormal="100" zoomScaleSheetLayoutView="100" workbookViewId="0">
      <selection activeCell="C6" sqref="C6:H6"/>
    </sheetView>
  </sheetViews>
  <sheetFormatPr baseColWidth="10" defaultColWidth="11.42578125" defaultRowHeight="14.25"/>
  <cols>
    <col min="1" max="1" width="6.140625" style="7" customWidth="1"/>
    <col min="2" max="2" width="41.7109375" style="7" customWidth="1"/>
    <col min="3" max="3" width="6.140625" style="8" bestFit="1" customWidth="1"/>
    <col min="4" max="4" width="63.140625" style="8" customWidth="1"/>
    <col min="5" max="5" width="11.28515625" style="8" customWidth="1"/>
    <col min="6" max="6" width="6.140625" style="8" bestFit="1" customWidth="1"/>
    <col min="7" max="7" width="6.42578125" style="8" customWidth="1"/>
    <col min="8" max="8" width="12" style="8" customWidth="1"/>
    <col min="9" max="9" width="6.140625" style="8" bestFit="1" customWidth="1"/>
    <col min="10" max="10" width="11" style="8" customWidth="1"/>
    <col min="11" max="11" width="6.140625" style="8" bestFit="1" customWidth="1"/>
    <col min="12" max="12" width="10.7109375" style="8" customWidth="1"/>
    <col min="13" max="13" width="6.140625" style="8" bestFit="1" customWidth="1"/>
    <col min="14" max="14" width="9.28515625" style="8" customWidth="1"/>
    <col min="15" max="15" width="4.7109375" style="8" customWidth="1"/>
    <col min="16" max="16" width="9.5703125" style="8" customWidth="1"/>
    <col min="17" max="17" width="6.140625" style="8" bestFit="1" customWidth="1"/>
    <col min="18" max="18" width="10.42578125" style="8" customWidth="1"/>
    <col min="19" max="19" width="6.140625" style="8" bestFit="1" customWidth="1"/>
    <col min="20" max="20" width="10" style="8" customWidth="1"/>
    <col min="21" max="21" width="5.42578125" style="8" customWidth="1"/>
    <col min="22" max="22" width="9.140625" style="8" customWidth="1"/>
    <col min="23" max="23" width="5.140625" style="8" customWidth="1"/>
    <col min="24" max="24" width="9.140625" style="8" customWidth="1"/>
    <col min="25" max="25" width="5.7109375" style="63" customWidth="1"/>
    <col min="26" max="105" width="11.42578125" style="112"/>
    <col min="106" max="16384" width="11.42578125" style="9"/>
  </cols>
  <sheetData>
    <row r="1" spans="1:105" s="4" customFormat="1" ht="12.75">
      <c r="A1" s="409" t="str">
        <f>+Übersicht!A1</f>
        <v>Projekt- / Ausschreibungsbezeichnung</v>
      </c>
      <c r="B1" s="409"/>
      <c r="C1" s="409"/>
      <c r="D1" s="409"/>
      <c r="E1" s="409"/>
      <c r="F1" s="3"/>
      <c r="G1" s="3"/>
      <c r="H1" s="3"/>
      <c r="I1" s="3"/>
      <c r="J1" s="3"/>
      <c r="K1" s="3"/>
      <c r="L1" s="3"/>
      <c r="M1" s="3"/>
      <c r="N1" s="3"/>
      <c r="O1" s="3"/>
      <c r="P1" s="3"/>
      <c r="Q1" s="3"/>
      <c r="R1" s="3"/>
      <c r="S1" s="3"/>
      <c r="T1" s="3"/>
      <c r="U1" s="3"/>
      <c r="V1" s="3"/>
      <c r="W1" s="3"/>
      <c r="X1" s="3"/>
      <c r="Y1" s="13"/>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4" customFormat="1" ht="12.75">
      <c r="A2" s="409"/>
      <c r="B2" s="409"/>
      <c r="C2" s="409"/>
      <c r="D2" s="409"/>
      <c r="E2" s="409"/>
      <c r="F2" s="3"/>
      <c r="G2" s="3"/>
      <c r="H2" s="3"/>
      <c r="I2" s="3"/>
      <c r="J2" s="3"/>
      <c r="K2" s="3"/>
      <c r="L2" s="3"/>
      <c r="M2" s="3"/>
      <c r="N2" s="3"/>
      <c r="O2" s="3"/>
      <c r="P2" s="3"/>
      <c r="Q2" s="3"/>
      <c r="R2" s="3"/>
      <c r="S2" s="3"/>
      <c r="T2" s="3"/>
      <c r="U2" s="3"/>
      <c r="V2" s="3"/>
      <c r="W2" s="3"/>
      <c r="X2" s="3"/>
      <c r="Y2" s="13"/>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2" customFormat="1" ht="9" customHeight="1">
      <c r="A3" s="1"/>
      <c r="C3" s="3"/>
      <c r="D3" s="3"/>
      <c r="E3" s="3"/>
      <c r="F3" s="3"/>
      <c r="G3" s="3"/>
      <c r="H3" s="3"/>
      <c r="I3" s="163"/>
      <c r="J3" s="163"/>
      <c r="K3" s="163"/>
      <c r="L3" s="163"/>
      <c r="M3" s="163"/>
      <c r="N3" s="163"/>
      <c r="O3" s="163"/>
      <c r="P3" s="163"/>
      <c r="Q3" s="163"/>
      <c r="R3" s="163"/>
      <c r="S3" s="163"/>
      <c r="T3" s="163"/>
      <c r="U3" s="163"/>
      <c r="V3" s="163"/>
      <c r="W3" s="163"/>
      <c r="X3" s="163"/>
      <c r="Y3" s="13"/>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6" customFormat="1" ht="21.95" customHeight="1">
      <c r="A4" s="32" t="s">
        <v>92</v>
      </c>
      <c r="B4" s="5"/>
      <c r="C4" s="17"/>
      <c r="D4" s="17"/>
      <c r="E4" s="17"/>
      <c r="F4" s="17"/>
      <c r="G4" s="17"/>
      <c r="H4" s="193"/>
      <c r="I4" s="176"/>
      <c r="J4" s="176"/>
      <c r="K4" s="176"/>
      <c r="L4" s="176"/>
      <c r="M4" s="176"/>
      <c r="N4" s="176"/>
      <c r="O4" s="176"/>
      <c r="P4" s="177"/>
      <c r="Q4" s="177"/>
      <c r="R4" s="177"/>
      <c r="S4" s="177"/>
      <c r="T4" s="177"/>
      <c r="U4" s="177"/>
      <c r="V4" s="177"/>
      <c r="W4" s="177"/>
      <c r="X4" s="177"/>
      <c r="Y4" s="16"/>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row>
    <row r="5" spans="1:105" s="6" customFormat="1" ht="9" customHeight="1">
      <c r="A5" s="11"/>
      <c r="B5" s="12"/>
      <c r="C5" s="13"/>
      <c r="D5" s="13"/>
      <c r="E5" s="13"/>
      <c r="F5" s="13"/>
      <c r="G5" s="13"/>
      <c r="H5" s="13"/>
      <c r="I5" s="163"/>
      <c r="J5" s="163"/>
      <c r="K5" s="163"/>
      <c r="L5" s="163"/>
      <c r="M5" s="163"/>
      <c r="N5" s="163"/>
      <c r="O5" s="163"/>
      <c r="P5" s="163"/>
      <c r="Q5" s="163"/>
      <c r="R5" s="163"/>
      <c r="S5" s="163"/>
      <c r="T5" s="163"/>
      <c r="U5" s="163"/>
      <c r="V5" s="163"/>
      <c r="W5" s="163"/>
      <c r="X5" s="163"/>
      <c r="Y5" s="13"/>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row>
    <row r="6" spans="1:105" s="20" customFormat="1" ht="54" customHeight="1">
      <c r="A6" s="412" t="s">
        <v>8</v>
      </c>
      <c r="B6" s="413"/>
      <c r="C6" s="414" t="s">
        <v>8</v>
      </c>
      <c r="D6" s="415"/>
      <c r="E6" s="415"/>
      <c r="F6" s="415"/>
      <c r="G6" s="415"/>
      <c r="H6" s="416"/>
      <c r="I6" s="410"/>
      <c r="J6" s="410"/>
      <c r="K6" s="410"/>
      <c r="L6" s="410"/>
      <c r="M6" s="410"/>
      <c r="N6" s="410"/>
      <c r="O6" s="410"/>
      <c r="P6" s="410"/>
      <c r="Q6" s="410"/>
      <c r="R6" s="410"/>
      <c r="S6" s="410"/>
      <c r="T6" s="410"/>
      <c r="U6" s="410"/>
      <c r="V6" s="410"/>
      <c r="W6" s="410"/>
      <c r="X6" s="410"/>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row>
    <row r="7" spans="1:105" s="20" customFormat="1" ht="9" customHeight="1">
      <c r="A7" s="25"/>
      <c r="B7" s="25"/>
      <c r="C7" s="26"/>
      <c r="D7" s="26"/>
      <c r="E7" s="26"/>
      <c r="F7" s="19"/>
      <c r="G7" s="19"/>
      <c r="H7" s="26"/>
      <c r="I7" s="110"/>
      <c r="J7" s="110"/>
      <c r="K7" s="178"/>
      <c r="L7" s="110"/>
      <c r="M7" s="110"/>
      <c r="N7" s="110"/>
      <c r="O7" s="110"/>
      <c r="P7" s="110"/>
      <c r="Q7" s="178"/>
      <c r="R7" s="178"/>
      <c r="S7" s="178"/>
      <c r="T7" s="178"/>
      <c r="U7" s="178"/>
      <c r="V7" s="179"/>
      <c r="W7" s="178"/>
      <c r="X7" s="179"/>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row>
    <row r="8" spans="1:105" s="20" customFormat="1" ht="19.5" customHeight="1">
      <c r="A8" s="99" t="s">
        <v>53</v>
      </c>
      <c r="B8" s="100"/>
      <c r="C8" s="394" t="s">
        <v>68</v>
      </c>
      <c r="D8" s="395"/>
      <c r="E8" s="395"/>
      <c r="F8" s="395"/>
      <c r="G8" s="396"/>
      <c r="H8" s="194" t="s">
        <v>74</v>
      </c>
      <c r="I8" s="178"/>
      <c r="J8" s="178"/>
      <c r="K8" s="178"/>
      <c r="L8" s="178"/>
      <c r="M8" s="178"/>
      <c r="N8" s="178"/>
      <c r="O8" s="178"/>
      <c r="P8" s="178"/>
      <c r="Q8" s="178"/>
      <c r="R8" s="178"/>
      <c r="S8" s="178"/>
      <c r="T8" s="178"/>
      <c r="U8" s="178"/>
      <c r="V8" s="178"/>
      <c r="W8" s="178"/>
      <c r="X8" s="178"/>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row>
    <row r="9" spans="1:105" s="101" customFormat="1" ht="16.5" customHeight="1">
      <c r="A9" s="96" t="s">
        <v>72</v>
      </c>
      <c r="B9" s="53"/>
      <c r="C9" s="374" t="s">
        <v>46</v>
      </c>
      <c r="D9" s="397"/>
      <c r="E9" s="397"/>
      <c r="F9" s="397"/>
      <c r="G9" s="375"/>
      <c r="H9" s="222" t="s">
        <v>47</v>
      </c>
      <c r="I9" s="411"/>
      <c r="J9" s="411"/>
      <c r="K9" s="411"/>
      <c r="L9" s="411"/>
      <c r="M9" s="411"/>
      <c r="N9" s="411"/>
      <c r="O9" s="411"/>
      <c r="P9" s="411"/>
      <c r="Q9" s="411"/>
      <c r="R9" s="411"/>
      <c r="S9" s="411"/>
      <c r="T9" s="411"/>
      <c r="U9" s="411"/>
      <c r="V9" s="411"/>
      <c r="W9" s="411"/>
      <c r="X9" s="411"/>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row>
    <row r="10" spans="1:105" s="20" customFormat="1" ht="9" customHeight="1">
      <c r="A10" s="25"/>
      <c r="B10" s="25"/>
      <c r="C10" s="40"/>
      <c r="D10" s="40"/>
      <c r="E10" s="40"/>
      <c r="F10" s="19"/>
      <c r="G10" s="19"/>
      <c r="H10" s="40"/>
      <c r="I10" s="110"/>
      <c r="J10" s="110"/>
      <c r="K10" s="178"/>
      <c r="L10" s="110"/>
      <c r="M10" s="110"/>
      <c r="N10" s="110"/>
      <c r="O10" s="110"/>
      <c r="P10" s="110"/>
      <c r="Q10" s="178"/>
      <c r="R10" s="178"/>
      <c r="S10" s="178"/>
      <c r="T10" s="178"/>
      <c r="U10" s="178"/>
      <c r="V10" s="179"/>
      <c r="W10" s="178"/>
      <c r="X10" s="179"/>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row>
    <row r="11" spans="1:105" s="20" customFormat="1" ht="19.5" customHeight="1">
      <c r="A11" s="231" t="s">
        <v>66</v>
      </c>
      <c r="B11" s="232"/>
      <c r="C11" s="394" t="s">
        <v>68</v>
      </c>
      <c r="D11" s="395"/>
      <c r="E11" s="395"/>
      <c r="F11" s="395"/>
      <c r="G11" s="396"/>
      <c r="H11" s="194" t="s">
        <v>74</v>
      </c>
      <c r="I11" s="178"/>
      <c r="J11" s="178"/>
      <c r="K11" s="178"/>
      <c r="L11" s="178"/>
      <c r="M11" s="178"/>
      <c r="N11" s="178"/>
      <c r="O11" s="178"/>
      <c r="P11" s="178"/>
      <c r="Q11" s="178"/>
      <c r="R11" s="178"/>
      <c r="S11" s="178"/>
      <c r="T11" s="178"/>
      <c r="U11" s="178"/>
      <c r="V11" s="178"/>
      <c r="W11" s="178"/>
      <c r="X11" s="178"/>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row>
    <row r="12" spans="1:105" s="141" customFormat="1" ht="27" customHeight="1">
      <c r="A12" s="255" t="str">
        <f>'Anbieter A'!A12</f>
        <v>EK1</v>
      </c>
      <c r="B12" s="258" t="str">
        <f>'Anbieter A'!B12</f>
        <v>Referenzprojekt des Anbieters</v>
      </c>
      <c r="C12" s="374" t="s">
        <v>46</v>
      </c>
      <c r="D12" s="397"/>
      <c r="E12" s="397"/>
      <c r="F12" s="397"/>
      <c r="G12" s="375"/>
      <c r="H12" s="224" t="s">
        <v>45</v>
      </c>
      <c r="I12" s="408"/>
      <c r="J12" s="408"/>
      <c r="K12" s="408"/>
      <c r="L12" s="408"/>
      <c r="M12" s="408"/>
      <c r="N12" s="408"/>
      <c r="O12" s="408"/>
      <c r="P12" s="408"/>
      <c r="Q12" s="408"/>
      <c r="R12" s="408"/>
      <c r="S12" s="408"/>
      <c r="T12" s="408"/>
      <c r="U12" s="408"/>
      <c r="V12" s="408"/>
      <c r="W12" s="408"/>
      <c r="X12" s="408"/>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row>
    <row r="13" spans="1:105" s="141" customFormat="1" ht="27" customHeight="1">
      <c r="A13" s="255" t="str">
        <f>'Anbieter A'!A13</f>
        <v>EK2</v>
      </c>
      <c r="B13" s="258" t="str">
        <f>'Anbieter A'!B13</f>
        <v>Jahresumsatz des Anbieters &gt; doppelter Jahresumsatz des Auftrages</v>
      </c>
      <c r="C13" s="374" t="s">
        <v>46</v>
      </c>
      <c r="D13" s="397"/>
      <c r="E13" s="397"/>
      <c r="F13" s="397"/>
      <c r="G13" s="375"/>
      <c r="H13" s="224" t="s">
        <v>45</v>
      </c>
      <c r="I13" s="408"/>
      <c r="J13" s="408"/>
      <c r="K13" s="408"/>
      <c r="L13" s="408"/>
      <c r="M13" s="408"/>
      <c r="N13" s="408"/>
      <c r="O13" s="408"/>
      <c r="P13" s="408"/>
      <c r="Q13" s="408"/>
      <c r="R13" s="408"/>
      <c r="S13" s="408"/>
      <c r="T13" s="408"/>
      <c r="U13" s="408"/>
      <c r="V13" s="408"/>
      <c r="W13" s="408"/>
      <c r="X13" s="408"/>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row>
    <row r="14" spans="1:105" s="141" customFormat="1" ht="27" customHeight="1">
      <c r="A14" s="255" t="str">
        <f>'Anbieter A'!A14</f>
        <v>EK3</v>
      </c>
      <c r="B14" s="258" t="str">
        <f>'Anbieter A'!B14</f>
        <v>Zertifizierung gemäss ISO 9001 oder gleichwertig</v>
      </c>
      <c r="C14" s="374" t="s">
        <v>46</v>
      </c>
      <c r="D14" s="397"/>
      <c r="E14" s="397"/>
      <c r="F14" s="397"/>
      <c r="G14" s="375"/>
      <c r="H14" s="224" t="s">
        <v>45</v>
      </c>
      <c r="I14" s="408"/>
      <c r="J14" s="408"/>
      <c r="K14" s="408"/>
      <c r="L14" s="408"/>
      <c r="M14" s="408"/>
      <c r="N14" s="408"/>
      <c r="O14" s="408"/>
      <c r="P14" s="408"/>
      <c r="Q14" s="408"/>
      <c r="R14" s="408"/>
      <c r="S14" s="408"/>
      <c r="T14" s="408"/>
      <c r="U14" s="408"/>
      <c r="V14" s="408"/>
      <c r="W14" s="408"/>
      <c r="X14" s="408"/>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row>
    <row r="15" spans="1:105" s="141" customFormat="1" ht="27" customHeight="1">
      <c r="A15" s="255" t="str">
        <f>'Anbieter A'!A15</f>
        <v>EK4</v>
      </c>
      <c r="B15" s="258" t="str">
        <f>'Anbieter A'!B15</f>
        <v>Referenzobjekt einer Schlüsselperson</v>
      </c>
      <c r="C15" s="374" t="s">
        <v>46</v>
      </c>
      <c r="D15" s="397"/>
      <c r="E15" s="397"/>
      <c r="F15" s="397"/>
      <c r="G15" s="375"/>
      <c r="H15" s="224" t="s">
        <v>45</v>
      </c>
      <c r="I15" s="408"/>
      <c r="J15" s="408"/>
      <c r="K15" s="408"/>
      <c r="L15" s="408"/>
      <c r="M15" s="408"/>
      <c r="N15" s="408"/>
      <c r="O15" s="408"/>
      <c r="P15" s="408"/>
      <c r="Q15" s="408"/>
      <c r="R15" s="408"/>
      <c r="S15" s="408"/>
      <c r="T15" s="408"/>
      <c r="U15" s="408"/>
      <c r="V15" s="408"/>
      <c r="W15" s="408"/>
      <c r="X15" s="408"/>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row>
    <row r="16" spans="1:105" s="141" customFormat="1" ht="27" customHeight="1">
      <c r="A16" s="255" t="str">
        <f>'Anbieter A'!A16</f>
        <v>EK5</v>
      </c>
      <c r="B16" s="258" t="str">
        <f>'Anbieter A'!B16</f>
        <v>Nachweis der Verfügbarkeit des Schlüsselpersonals</v>
      </c>
      <c r="C16" s="374" t="s">
        <v>46</v>
      </c>
      <c r="D16" s="397"/>
      <c r="E16" s="397"/>
      <c r="F16" s="397"/>
      <c r="G16" s="375"/>
      <c r="H16" s="224" t="s">
        <v>45</v>
      </c>
      <c r="I16" s="408"/>
      <c r="J16" s="408"/>
      <c r="K16" s="408"/>
      <c r="L16" s="408"/>
      <c r="M16" s="408"/>
      <c r="N16" s="408"/>
      <c r="O16" s="408"/>
      <c r="P16" s="408"/>
      <c r="Q16" s="408"/>
      <c r="R16" s="408"/>
      <c r="S16" s="408"/>
      <c r="T16" s="408"/>
      <c r="U16" s="408"/>
      <c r="V16" s="408"/>
      <c r="W16" s="408"/>
      <c r="X16" s="408"/>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row>
    <row r="17" spans="1:105" s="141" customFormat="1" ht="27" customHeight="1">
      <c r="A17" s="255" t="str">
        <f>'Anbieter A'!A17</f>
        <v>EK6</v>
      </c>
      <c r="B17" s="258" t="str">
        <f>'Anbieter A'!B17</f>
        <v>Maximal 50% der Arbeiten durch Subunternehmer erbracht</v>
      </c>
      <c r="C17" s="374" t="s">
        <v>46</v>
      </c>
      <c r="D17" s="397"/>
      <c r="E17" s="397"/>
      <c r="F17" s="397"/>
      <c r="G17" s="375"/>
      <c r="H17" s="224" t="s">
        <v>45</v>
      </c>
      <c r="I17" s="408"/>
      <c r="J17" s="408"/>
      <c r="K17" s="408"/>
      <c r="L17" s="408"/>
      <c r="M17" s="408"/>
      <c r="N17" s="408"/>
      <c r="O17" s="408"/>
      <c r="P17" s="408"/>
      <c r="Q17" s="408"/>
      <c r="R17" s="408"/>
      <c r="S17" s="408"/>
      <c r="T17" s="408"/>
      <c r="U17" s="408"/>
      <c r="V17" s="408"/>
      <c r="W17" s="408"/>
      <c r="X17" s="408"/>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row>
    <row r="18" spans="1:105" s="141" customFormat="1" ht="27" customHeight="1">
      <c r="A18" s="255" t="str">
        <f>'Anbieter A'!A18</f>
        <v>EK7</v>
      </c>
      <c r="B18" s="258" t="str">
        <f>'Anbieter A'!B18</f>
        <v>xxx</v>
      </c>
      <c r="C18" s="374" t="s">
        <v>46</v>
      </c>
      <c r="D18" s="397"/>
      <c r="E18" s="397"/>
      <c r="F18" s="397"/>
      <c r="G18" s="375"/>
      <c r="H18" s="224" t="s">
        <v>45</v>
      </c>
      <c r="I18" s="408"/>
      <c r="J18" s="408"/>
      <c r="K18" s="408"/>
      <c r="L18" s="408"/>
      <c r="M18" s="408"/>
      <c r="N18" s="408"/>
      <c r="O18" s="408"/>
      <c r="P18" s="408"/>
      <c r="Q18" s="408"/>
      <c r="R18" s="408"/>
      <c r="S18" s="408"/>
      <c r="T18" s="408"/>
      <c r="U18" s="408"/>
      <c r="V18" s="408"/>
      <c r="W18" s="408"/>
      <c r="X18" s="408"/>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row>
    <row r="19" spans="1:105" s="29" customFormat="1" ht="12.75" customHeight="1">
      <c r="A19" s="121" t="s">
        <v>43</v>
      </c>
      <c r="B19" s="122" t="s">
        <v>44</v>
      </c>
      <c r="C19" s="384"/>
      <c r="D19" s="385"/>
      <c r="E19" s="385"/>
      <c r="F19" s="385"/>
      <c r="G19" s="386"/>
      <c r="H19" s="222" t="s">
        <v>47</v>
      </c>
      <c r="I19" s="408"/>
      <c r="J19" s="408"/>
      <c r="K19" s="408"/>
      <c r="L19" s="408"/>
      <c r="M19" s="408"/>
      <c r="N19" s="408"/>
      <c r="O19" s="408"/>
      <c r="P19" s="408"/>
      <c r="Q19" s="408"/>
      <c r="R19" s="408"/>
      <c r="S19" s="408"/>
      <c r="T19" s="408"/>
      <c r="U19" s="408"/>
      <c r="V19" s="408"/>
      <c r="W19" s="408"/>
      <c r="X19" s="408"/>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row>
    <row r="20" spans="1:105" s="20" customFormat="1" ht="10.5" customHeight="1">
      <c r="A20" s="25"/>
      <c r="B20" s="25"/>
      <c r="C20" s="40"/>
      <c r="D20" s="40"/>
      <c r="E20" s="40"/>
      <c r="F20" s="19"/>
      <c r="G20" s="19"/>
      <c r="H20" s="40"/>
      <c r="I20" s="110"/>
      <c r="J20" s="110"/>
      <c r="K20" s="178"/>
      <c r="L20" s="110"/>
      <c r="M20" s="110"/>
      <c r="N20" s="110"/>
      <c r="O20" s="110"/>
      <c r="P20" s="110"/>
      <c r="Q20" s="178"/>
      <c r="R20" s="178"/>
      <c r="S20" s="178"/>
      <c r="T20" s="178"/>
      <c r="U20" s="178"/>
      <c r="V20" s="179"/>
      <c r="W20" s="178"/>
      <c r="X20" s="179"/>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7"/>
      <c r="CK20" s="107"/>
      <c r="CL20" s="107"/>
      <c r="CM20" s="107"/>
      <c r="CN20" s="107"/>
      <c r="CO20" s="107"/>
      <c r="CP20" s="107"/>
      <c r="CQ20" s="107"/>
      <c r="CR20" s="107"/>
      <c r="CS20" s="107"/>
      <c r="CT20" s="107"/>
      <c r="CU20" s="107"/>
      <c r="CV20" s="107"/>
      <c r="CW20" s="107"/>
      <c r="CX20" s="107"/>
      <c r="CY20" s="107"/>
      <c r="CZ20" s="107"/>
      <c r="DA20" s="107"/>
    </row>
    <row r="21" spans="1:105" s="20" customFormat="1" ht="19.5" customHeight="1">
      <c r="A21" s="231" t="s">
        <v>67</v>
      </c>
      <c r="B21" s="232"/>
      <c r="C21" s="99" t="s">
        <v>68</v>
      </c>
      <c r="D21" s="99"/>
      <c r="E21" s="187" t="s">
        <v>69</v>
      </c>
      <c r="F21" s="390" t="s">
        <v>70</v>
      </c>
      <c r="G21" s="391"/>
      <c r="H21" s="195" t="s">
        <v>1</v>
      </c>
      <c r="I21" s="178"/>
      <c r="J21" s="178"/>
      <c r="K21" s="178"/>
      <c r="L21" s="178"/>
      <c r="M21" s="178"/>
      <c r="N21" s="178"/>
      <c r="O21" s="178"/>
      <c r="P21" s="178"/>
      <c r="Q21" s="178"/>
      <c r="R21" s="178"/>
      <c r="S21" s="178"/>
      <c r="T21" s="178"/>
      <c r="U21" s="178"/>
      <c r="V21" s="178"/>
      <c r="W21" s="178"/>
      <c r="X21" s="178"/>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row>
    <row r="22" spans="1:105" s="102" customFormat="1" ht="13.5" customHeight="1">
      <c r="A22" s="253" t="str">
        <f>Übersicht!A17</f>
        <v>ZK 2</v>
      </c>
      <c r="B22" s="254" t="str">
        <f>Übersicht!B17</f>
        <v>Schlüsselpersonal</v>
      </c>
      <c r="C22" s="392"/>
      <c r="D22" s="382"/>
      <c r="E22" s="207"/>
      <c r="F22" s="382"/>
      <c r="G22" s="383"/>
      <c r="H22" s="120">
        <f>SUM(H23:H27)</f>
        <v>0</v>
      </c>
      <c r="I22" s="378"/>
      <c r="J22" s="378"/>
      <c r="K22" s="378"/>
      <c r="L22" s="378"/>
      <c r="M22" s="378"/>
      <c r="N22" s="378"/>
      <c r="O22" s="378"/>
      <c r="P22" s="378"/>
      <c r="Q22" s="378"/>
      <c r="R22" s="378"/>
      <c r="S22" s="378"/>
      <c r="T22" s="378"/>
      <c r="U22" s="378"/>
      <c r="V22" s="378"/>
      <c r="W22" s="378"/>
      <c r="X22" s="378"/>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row>
    <row r="23" spans="1:105" s="28" customFormat="1" ht="45" customHeight="1">
      <c r="A23" s="255">
        <f>+Übersicht!A18</f>
        <v>2.1</v>
      </c>
      <c r="B23" s="256" t="str">
        <f>+Übersicht!B18</f>
        <v>Projektleiter</v>
      </c>
      <c r="C23" s="374" t="s">
        <v>46</v>
      </c>
      <c r="D23" s="407"/>
      <c r="E23" s="215"/>
      <c r="F23" s="376">
        <f>Übersicht!C18</f>
        <v>20</v>
      </c>
      <c r="G23" s="377"/>
      <c r="H23" s="196">
        <f>SUM(E23*F23)</f>
        <v>0</v>
      </c>
      <c r="I23" s="379"/>
      <c r="J23" s="379"/>
      <c r="K23" s="379"/>
      <c r="L23" s="379"/>
      <c r="M23" s="379"/>
      <c r="N23" s="379"/>
      <c r="O23" s="379"/>
      <c r="P23" s="379"/>
      <c r="Q23" s="379"/>
      <c r="R23" s="379"/>
      <c r="S23" s="379"/>
      <c r="T23" s="379"/>
      <c r="U23" s="379"/>
      <c r="V23" s="379"/>
      <c r="W23" s="379"/>
      <c r="X23" s="37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row>
    <row r="24" spans="1:105" s="28" customFormat="1" ht="45" customHeight="1">
      <c r="A24" s="255">
        <f>+Übersicht!A19</f>
        <v>2.2000000000000002</v>
      </c>
      <c r="B24" s="256" t="str">
        <f>+Übersicht!B19</f>
        <v>Projektleiter Stv.</v>
      </c>
      <c r="C24" s="374" t="s">
        <v>46</v>
      </c>
      <c r="D24" s="375"/>
      <c r="E24" s="215"/>
      <c r="F24" s="376">
        <f>Übersicht!C19</f>
        <v>10</v>
      </c>
      <c r="G24" s="377"/>
      <c r="H24" s="196">
        <f>SUM(E24*F24)</f>
        <v>0</v>
      </c>
      <c r="I24" s="379"/>
      <c r="J24" s="379"/>
      <c r="K24" s="379"/>
      <c r="L24" s="379"/>
      <c r="M24" s="379"/>
      <c r="N24" s="379"/>
      <c r="O24" s="379"/>
      <c r="P24" s="379"/>
      <c r="Q24" s="379"/>
      <c r="R24" s="379"/>
      <c r="S24" s="379"/>
      <c r="T24" s="379"/>
      <c r="U24" s="379"/>
      <c r="V24" s="379"/>
      <c r="W24" s="379"/>
      <c r="X24" s="37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row>
    <row r="25" spans="1:105" s="28" customFormat="1" ht="45" customHeight="1">
      <c r="A25" s="255">
        <f>+Übersicht!A20</f>
        <v>2.2999999999999998</v>
      </c>
      <c r="B25" s="256" t="str">
        <f>+Übersicht!B20</f>
        <v>xxx</v>
      </c>
      <c r="C25" s="374" t="s">
        <v>46</v>
      </c>
      <c r="D25" s="375"/>
      <c r="E25" s="215"/>
      <c r="F25" s="376">
        <f>Übersicht!C20</f>
        <v>0</v>
      </c>
      <c r="G25" s="377"/>
      <c r="H25" s="196">
        <f>SUM(E25*F25)</f>
        <v>0</v>
      </c>
      <c r="I25" s="379"/>
      <c r="J25" s="379"/>
      <c r="K25" s="379"/>
      <c r="L25" s="379"/>
      <c r="M25" s="379"/>
      <c r="N25" s="379"/>
      <c r="O25" s="379"/>
      <c r="P25" s="379"/>
      <c r="Q25" s="379"/>
      <c r="R25" s="379"/>
      <c r="S25" s="379"/>
      <c r="T25" s="379"/>
      <c r="U25" s="379"/>
      <c r="V25" s="379"/>
      <c r="W25" s="379"/>
      <c r="X25" s="37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row>
    <row r="26" spans="1:105" s="28" customFormat="1" ht="45" customHeight="1">
      <c r="A26" s="255">
        <f>+Übersicht!A21</f>
        <v>2.4</v>
      </c>
      <c r="B26" s="256" t="str">
        <f>+Übersicht!B21</f>
        <v>xxx</v>
      </c>
      <c r="C26" s="374" t="s">
        <v>46</v>
      </c>
      <c r="D26" s="375"/>
      <c r="E26" s="215"/>
      <c r="F26" s="376">
        <f>Übersicht!C21</f>
        <v>0</v>
      </c>
      <c r="G26" s="377"/>
      <c r="H26" s="196">
        <f>SUM(E26*F26)</f>
        <v>0</v>
      </c>
      <c r="I26" s="379"/>
      <c r="J26" s="379"/>
      <c r="K26" s="379"/>
      <c r="L26" s="379"/>
      <c r="M26" s="180"/>
      <c r="N26" s="180"/>
      <c r="O26" s="180"/>
      <c r="P26" s="180"/>
      <c r="Q26" s="180"/>
      <c r="R26" s="180"/>
      <c r="S26" s="180"/>
      <c r="T26" s="180"/>
      <c r="U26" s="180"/>
      <c r="V26" s="180"/>
      <c r="W26" s="180"/>
      <c r="X26" s="180"/>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row>
    <row r="27" spans="1:105" s="28" customFormat="1" ht="45" customHeight="1">
      <c r="A27" s="255">
        <f>+Übersicht!A22</f>
        <v>2.5</v>
      </c>
      <c r="B27" s="256" t="str">
        <f>+Übersicht!B22</f>
        <v>xxx</v>
      </c>
      <c r="C27" s="374" t="s">
        <v>46</v>
      </c>
      <c r="D27" s="375"/>
      <c r="E27" s="215"/>
      <c r="F27" s="376">
        <f>Übersicht!C22</f>
        <v>0</v>
      </c>
      <c r="G27" s="377"/>
      <c r="H27" s="196">
        <f>SUM(E27*F27)</f>
        <v>0</v>
      </c>
      <c r="I27" s="417"/>
      <c r="J27" s="379"/>
      <c r="K27" s="379"/>
      <c r="L27" s="379"/>
      <c r="M27" s="379"/>
      <c r="N27" s="379"/>
      <c r="O27" s="379"/>
      <c r="P27" s="379"/>
      <c r="Q27" s="379"/>
      <c r="R27" s="379"/>
      <c r="S27" s="379"/>
      <c r="T27" s="379"/>
      <c r="U27" s="379"/>
      <c r="V27" s="379"/>
      <c r="W27" s="379"/>
      <c r="X27" s="37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row>
    <row r="28" spans="1:105" s="102" customFormat="1" ht="13.5" customHeight="1">
      <c r="A28" s="253" t="str">
        <f>Übersicht!A23</f>
        <v>ZK 3</v>
      </c>
      <c r="B28" s="254" t="str">
        <f>Übersicht!B23</f>
        <v>Aufgabenanalyse, Vorgehensvorschlag</v>
      </c>
      <c r="C28" s="392"/>
      <c r="D28" s="382"/>
      <c r="E28" s="216"/>
      <c r="F28" s="382"/>
      <c r="G28" s="383"/>
      <c r="H28" s="120">
        <f>SUM(H29:H34)</f>
        <v>0</v>
      </c>
      <c r="I28" s="378"/>
      <c r="J28" s="378"/>
      <c r="K28" s="378"/>
      <c r="L28" s="378"/>
      <c r="M28" s="378"/>
      <c r="N28" s="378"/>
      <c r="O28" s="378"/>
      <c r="P28" s="378"/>
      <c r="Q28" s="378"/>
      <c r="R28" s="378"/>
      <c r="S28" s="378"/>
      <c r="T28" s="378"/>
      <c r="U28" s="378"/>
      <c r="V28" s="378"/>
      <c r="W28" s="378"/>
      <c r="X28" s="378"/>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row>
    <row r="29" spans="1:105" s="28" customFormat="1" ht="45" customHeight="1">
      <c r="A29" s="255">
        <f>+Übersicht!A24</f>
        <v>3.1</v>
      </c>
      <c r="B29" s="256" t="str">
        <f>+Übersicht!B24</f>
        <v>Aufgabenanalyse</v>
      </c>
      <c r="C29" s="374" t="s">
        <v>46</v>
      </c>
      <c r="D29" s="375"/>
      <c r="E29" s="215"/>
      <c r="F29" s="376">
        <f>Übersicht!C24</f>
        <v>20</v>
      </c>
      <c r="G29" s="377"/>
      <c r="H29" s="196">
        <f t="shared" ref="H29:H34" si="0">SUM(E29*F29)</f>
        <v>0</v>
      </c>
      <c r="I29" s="379"/>
      <c r="J29" s="379"/>
      <c r="K29" s="379"/>
      <c r="L29" s="379"/>
      <c r="M29" s="379"/>
      <c r="N29" s="379"/>
      <c r="O29" s="379"/>
      <c r="P29" s="379"/>
      <c r="Q29" s="379"/>
      <c r="R29" s="379"/>
      <c r="S29" s="379"/>
      <c r="T29" s="379"/>
      <c r="U29" s="379"/>
      <c r="V29" s="379"/>
      <c r="W29" s="379"/>
      <c r="X29" s="37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row>
    <row r="30" spans="1:105" s="28" customFormat="1" ht="45" customHeight="1">
      <c r="A30" s="255">
        <f>+Übersicht!A25</f>
        <v>3.2</v>
      </c>
      <c r="B30" s="256" t="str">
        <f>+Übersicht!B25</f>
        <v>Vorgehensvorschlag</v>
      </c>
      <c r="C30" s="374" t="s">
        <v>46</v>
      </c>
      <c r="D30" s="375"/>
      <c r="E30" s="215"/>
      <c r="F30" s="376">
        <f>Übersicht!C25</f>
        <v>10</v>
      </c>
      <c r="G30" s="377"/>
      <c r="H30" s="196">
        <f t="shared" si="0"/>
        <v>0</v>
      </c>
      <c r="I30" s="379"/>
      <c r="J30" s="379"/>
      <c r="K30" s="379"/>
      <c r="L30" s="379"/>
      <c r="M30" s="379"/>
      <c r="N30" s="379"/>
      <c r="O30" s="379"/>
      <c r="P30" s="379"/>
      <c r="Q30" s="379"/>
      <c r="R30" s="379"/>
      <c r="S30" s="379"/>
      <c r="T30" s="379"/>
      <c r="U30" s="379"/>
      <c r="V30" s="379"/>
      <c r="W30" s="379"/>
      <c r="X30" s="37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row>
    <row r="31" spans="1:105" s="28" customFormat="1" ht="45" customHeight="1">
      <c r="A31" s="255">
        <f>+Übersicht!A26</f>
        <v>3.3</v>
      </c>
      <c r="B31" s="256" t="str">
        <f>+Übersicht!B26</f>
        <v>Plausibilität der Stundenverteilung</v>
      </c>
      <c r="C31" s="374" t="s">
        <v>46</v>
      </c>
      <c r="D31" s="375"/>
      <c r="E31" s="215"/>
      <c r="F31" s="376">
        <f>Übersicht!C26</f>
        <v>0</v>
      </c>
      <c r="G31" s="377"/>
      <c r="H31" s="196">
        <f t="shared" si="0"/>
        <v>0</v>
      </c>
      <c r="I31" s="379"/>
      <c r="J31" s="379"/>
      <c r="K31" s="379"/>
      <c r="L31" s="379"/>
      <c r="M31" s="379"/>
      <c r="N31" s="379"/>
      <c r="O31" s="379"/>
      <c r="P31" s="379"/>
      <c r="Q31" s="379"/>
      <c r="R31" s="379"/>
      <c r="S31" s="379"/>
      <c r="T31" s="379"/>
      <c r="U31" s="379"/>
      <c r="V31" s="379"/>
      <c r="W31" s="379"/>
      <c r="X31" s="37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row>
    <row r="32" spans="1:105" s="28" customFormat="1" ht="45" customHeight="1">
      <c r="A32" s="255">
        <f>+Übersicht!A27</f>
        <v>3.4</v>
      </c>
      <c r="B32" s="256" t="str">
        <f>+Übersicht!B27</f>
        <v>xxx</v>
      </c>
      <c r="C32" s="374" t="s">
        <v>46</v>
      </c>
      <c r="D32" s="375"/>
      <c r="E32" s="215"/>
      <c r="F32" s="376">
        <f>Übersicht!C27</f>
        <v>0</v>
      </c>
      <c r="G32" s="377"/>
      <c r="H32" s="196">
        <f t="shared" si="0"/>
        <v>0</v>
      </c>
      <c r="I32" s="180"/>
      <c r="J32" s="180"/>
      <c r="K32" s="180"/>
      <c r="L32" s="180"/>
      <c r="M32" s="180"/>
      <c r="N32" s="180"/>
      <c r="O32" s="180"/>
      <c r="P32" s="180"/>
      <c r="Q32" s="180"/>
      <c r="R32" s="180"/>
      <c r="S32" s="180"/>
      <c r="T32" s="180"/>
      <c r="U32" s="180"/>
      <c r="V32" s="180"/>
      <c r="W32" s="180"/>
      <c r="X32" s="180"/>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row>
    <row r="33" spans="1:105" s="28" customFormat="1" ht="45" customHeight="1">
      <c r="A33" s="255">
        <f>+Übersicht!A28</f>
        <v>3.5</v>
      </c>
      <c r="B33" s="256" t="str">
        <f>+Übersicht!B28</f>
        <v>xxx</v>
      </c>
      <c r="C33" s="374" t="s">
        <v>46</v>
      </c>
      <c r="D33" s="375"/>
      <c r="E33" s="215"/>
      <c r="F33" s="376">
        <f>Übersicht!C28</f>
        <v>0</v>
      </c>
      <c r="G33" s="377"/>
      <c r="H33" s="196">
        <f t="shared" si="0"/>
        <v>0</v>
      </c>
      <c r="I33" s="180"/>
      <c r="J33" s="180"/>
      <c r="K33" s="180"/>
      <c r="L33" s="180"/>
      <c r="M33" s="180"/>
      <c r="N33" s="180"/>
      <c r="O33" s="180"/>
      <c r="P33" s="180"/>
      <c r="Q33" s="180"/>
      <c r="R33" s="180"/>
      <c r="S33" s="180"/>
      <c r="T33" s="180"/>
      <c r="U33" s="180"/>
      <c r="V33" s="180"/>
      <c r="W33" s="180"/>
      <c r="X33" s="180"/>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row>
    <row r="34" spans="1:105" s="28" customFormat="1" ht="45" customHeight="1">
      <c r="A34" s="255">
        <f>+Übersicht!A29</f>
        <v>3.6</v>
      </c>
      <c r="B34" s="256" t="str">
        <f>+Übersicht!B29</f>
        <v>xxx</v>
      </c>
      <c r="C34" s="374" t="s">
        <v>46</v>
      </c>
      <c r="D34" s="375"/>
      <c r="E34" s="215"/>
      <c r="F34" s="376">
        <f>Übersicht!C29</f>
        <v>0</v>
      </c>
      <c r="G34" s="377"/>
      <c r="H34" s="196">
        <f t="shared" si="0"/>
        <v>0</v>
      </c>
      <c r="I34" s="180"/>
      <c r="J34" s="180"/>
      <c r="K34" s="180"/>
      <c r="L34" s="180"/>
      <c r="M34" s="180"/>
      <c r="N34" s="180"/>
      <c r="O34" s="180"/>
      <c r="P34" s="180"/>
      <c r="Q34" s="180"/>
      <c r="R34" s="180"/>
      <c r="S34" s="180"/>
      <c r="T34" s="180"/>
      <c r="U34" s="180"/>
      <c r="V34" s="180"/>
      <c r="W34" s="180"/>
      <c r="X34" s="180"/>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row>
    <row r="35" spans="1:105" s="102" customFormat="1" ht="12.75">
      <c r="A35" s="253" t="str">
        <f>Übersicht!A30</f>
        <v>ZK 4</v>
      </c>
      <c r="B35" s="254" t="str">
        <f>Übersicht!B30</f>
        <v>QM-Konzept / Risikoanalyse</v>
      </c>
      <c r="C35" s="380"/>
      <c r="D35" s="381"/>
      <c r="E35" s="226"/>
      <c r="F35" s="382"/>
      <c r="G35" s="383"/>
      <c r="H35" s="120">
        <f>SUM(H36:H39)</f>
        <v>0</v>
      </c>
      <c r="I35" s="379"/>
      <c r="J35" s="379"/>
      <c r="K35" s="379"/>
      <c r="L35" s="379"/>
      <c r="M35" s="379"/>
      <c r="N35" s="379"/>
      <c r="O35" s="379"/>
      <c r="P35" s="379"/>
      <c r="Q35" s="379"/>
      <c r="R35" s="379"/>
      <c r="S35" s="379"/>
      <c r="T35" s="379"/>
      <c r="U35" s="379"/>
      <c r="V35" s="379"/>
      <c r="W35" s="379"/>
      <c r="X35" s="379"/>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row>
    <row r="36" spans="1:105" s="28" customFormat="1" ht="45" customHeight="1">
      <c r="A36" s="255">
        <f>+Übersicht!A31</f>
        <v>4.0999999999999996</v>
      </c>
      <c r="B36" s="256" t="str">
        <f>+Übersicht!B31</f>
        <v>QM-Konzept</v>
      </c>
      <c r="C36" s="374" t="s">
        <v>46</v>
      </c>
      <c r="D36" s="375"/>
      <c r="E36" s="215"/>
      <c r="F36" s="376">
        <f>Übersicht!C31</f>
        <v>5</v>
      </c>
      <c r="G36" s="377"/>
      <c r="H36" s="196">
        <f>SUM(E36*F36)</f>
        <v>0</v>
      </c>
      <c r="I36" s="379"/>
      <c r="J36" s="379"/>
      <c r="K36" s="379"/>
      <c r="L36" s="379"/>
      <c r="M36" s="379"/>
      <c r="N36" s="379"/>
      <c r="O36" s="379"/>
      <c r="P36" s="379"/>
      <c r="Q36" s="379"/>
      <c r="R36" s="379"/>
      <c r="S36" s="379"/>
      <c r="T36" s="379"/>
      <c r="U36" s="379"/>
      <c r="V36" s="379"/>
      <c r="W36" s="379"/>
      <c r="X36" s="37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row>
    <row r="37" spans="1:105" s="28" customFormat="1" ht="45" customHeight="1">
      <c r="A37" s="255">
        <f>+Übersicht!A32</f>
        <v>4.2</v>
      </c>
      <c r="B37" s="256" t="str">
        <f>+Übersicht!B32</f>
        <v>Risikoanalyse</v>
      </c>
      <c r="C37" s="374" t="s">
        <v>46</v>
      </c>
      <c r="D37" s="375"/>
      <c r="E37" s="215"/>
      <c r="F37" s="376">
        <f>Übersicht!C32</f>
        <v>5</v>
      </c>
      <c r="G37" s="377"/>
      <c r="H37" s="196">
        <f>SUM(E37*F37)</f>
        <v>0</v>
      </c>
      <c r="I37" s="379"/>
      <c r="J37" s="379"/>
      <c r="K37" s="379"/>
      <c r="L37" s="379"/>
      <c r="M37" s="379"/>
      <c r="N37" s="379"/>
      <c r="O37" s="379"/>
      <c r="P37" s="379"/>
      <c r="Q37" s="379"/>
      <c r="R37" s="379"/>
      <c r="S37" s="379"/>
      <c r="T37" s="379"/>
      <c r="U37" s="379"/>
      <c r="V37" s="379"/>
      <c r="W37" s="379"/>
      <c r="X37" s="37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row>
    <row r="38" spans="1:105" s="28" customFormat="1" ht="45" customHeight="1">
      <c r="A38" s="255">
        <f>+Übersicht!A33</f>
        <v>4.3</v>
      </c>
      <c r="B38" s="256" t="str">
        <f>+Übersicht!B33</f>
        <v>xxx</v>
      </c>
      <c r="C38" s="374" t="s">
        <v>46</v>
      </c>
      <c r="D38" s="375"/>
      <c r="E38" s="215"/>
      <c r="F38" s="376">
        <f>Übersicht!C33</f>
        <v>0</v>
      </c>
      <c r="G38" s="377"/>
      <c r="H38" s="196">
        <f>SUM(E38*F38)</f>
        <v>0</v>
      </c>
      <c r="I38" s="180"/>
      <c r="J38" s="180"/>
      <c r="K38" s="180"/>
      <c r="L38" s="180"/>
      <c r="M38" s="180"/>
      <c r="N38" s="180"/>
      <c r="O38" s="180"/>
      <c r="P38" s="180"/>
      <c r="Q38" s="180"/>
      <c r="R38" s="180"/>
      <c r="S38" s="180"/>
      <c r="T38" s="180"/>
      <c r="U38" s="180"/>
      <c r="V38" s="180"/>
      <c r="W38" s="180"/>
      <c r="X38" s="180"/>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row>
    <row r="39" spans="1:105" s="28" customFormat="1" ht="45" customHeight="1">
      <c r="A39" s="255">
        <f>+Übersicht!A34</f>
        <v>4.4000000000000004</v>
      </c>
      <c r="B39" s="256" t="str">
        <f>+Übersicht!B34</f>
        <v>xxx</v>
      </c>
      <c r="C39" s="374" t="s">
        <v>46</v>
      </c>
      <c r="D39" s="375"/>
      <c r="E39" s="215"/>
      <c r="F39" s="376">
        <f>Übersicht!C34</f>
        <v>0</v>
      </c>
      <c r="G39" s="377"/>
      <c r="H39" s="196">
        <f>SUM(E39*F39)</f>
        <v>0</v>
      </c>
      <c r="I39" s="379"/>
      <c r="J39" s="379"/>
      <c r="K39" s="379"/>
      <c r="L39" s="379"/>
      <c r="M39" s="379"/>
      <c r="N39" s="379"/>
      <c r="O39" s="379"/>
      <c r="P39" s="379"/>
      <c r="Q39" s="379"/>
      <c r="R39" s="379"/>
      <c r="S39" s="379"/>
      <c r="T39" s="379"/>
      <c r="U39" s="379"/>
      <c r="V39" s="379"/>
      <c r="W39" s="379"/>
      <c r="X39" s="37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row>
    <row r="40" spans="1:105" s="102" customFormat="1" ht="12" customHeight="1">
      <c r="A40" s="253" t="str">
        <f>Übersicht!A35</f>
        <v>ZK 5</v>
      </c>
      <c r="B40" s="254" t="str">
        <f>Übersicht!B35</f>
        <v>Qualität der eingereichten Unterlagen</v>
      </c>
      <c r="C40" s="392"/>
      <c r="D40" s="382"/>
      <c r="E40" s="216"/>
      <c r="F40" s="382"/>
      <c r="G40" s="383"/>
      <c r="H40" s="120">
        <f>SUM(H41:H43)</f>
        <v>0</v>
      </c>
      <c r="I40" s="378"/>
      <c r="J40" s="378"/>
      <c r="K40" s="378"/>
      <c r="L40" s="378"/>
      <c r="M40" s="378"/>
      <c r="N40" s="378"/>
      <c r="O40" s="378"/>
      <c r="P40" s="378"/>
      <c r="Q40" s="378"/>
      <c r="R40" s="378"/>
      <c r="S40" s="378"/>
      <c r="T40" s="378"/>
      <c r="U40" s="378"/>
      <c r="V40" s="378"/>
      <c r="W40" s="378"/>
      <c r="X40" s="378"/>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row>
    <row r="41" spans="1:105" s="28" customFormat="1" ht="45" customHeight="1">
      <c r="A41" s="255">
        <f>+Übersicht!A36</f>
        <v>5.0999999999999996</v>
      </c>
      <c r="B41" s="256" t="str">
        <f>+Übersicht!B36</f>
        <v>xxx</v>
      </c>
      <c r="C41" s="374" t="s">
        <v>46</v>
      </c>
      <c r="D41" s="375"/>
      <c r="E41" s="215"/>
      <c r="F41" s="376">
        <f>Übersicht!C36</f>
        <v>0</v>
      </c>
      <c r="G41" s="377"/>
      <c r="H41" s="196">
        <f>SUM(E41*F41)</f>
        <v>0</v>
      </c>
      <c r="I41" s="379"/>
      <c r="J41" s="379"/>
      <c r="K41" s="379"/>
      <c r="L41" s="379"/>
      <c r="M41" s="379"/>
      <c r="N41" s="379"/>
      <c r="O41" s="379"/>
      <c r="P41" s="379"/>
      <c r="Q41" s="379"/>
      <c r="R41" s="379"/>
      <c r="S41" s="379"/>
      <c r="T41" s="379"/>
      <c r="U41" s="379"/>
      <c r="V41" s="379"/>
      <c r="W41" s="379"/>
      <c r="X41" s="37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row>
    <row r="42" spans="1:105" s="28" customFormat="1" ht="45" customHeight="1">
      <c r="A42" s="255">
        <f>+Übersicht!A37</f>
        <v>5.2</v>
      </c>
      <c r="B42" s="256" t="str">
        <f>+Übersicht!B37</f>
        <v>xxx</v>
      </c>
      <c r="C42" s="374" t="s">
        <v>46</v>
      </c>
      <c r="D42" s="375"/>
      <c r="E42" s="215"/>
      <c r="F42" s="376">
        <f>Übersicht!C37</f>
        <v>0</v>
      </c>
      <c r="G42" s="377"/>
      <c r="H42" s="196">
        <f>SUM(E42*F42)</f>
        <v>0</v>
      </c>
      <c r="I42" s="379"/>
      <c r="J42" s="379"/>
      <c r="K42" s="379"/>
      <c r="L42" s="379"/>
      <c r="M42" s="379"/>
      <c r="N42" s="379"/>
      <c r="O42" s="379"/>
      <c r="P42" s="379"/>
      <c r="Q42" s="379"/>
      <c r="R42" s="379"/>
      <c r="S42" s="379"/>
      <c r="T42" s="379"/>
      <c r="U42" s="379"/>
      <c r="V42" s="379"/>
      <c r="W42" s="379"/>
      <c r="X42" s="37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row>
    <row r="43" spans="1:105" s="28" customFormat="1" ht="45" customHeight="1">
      <c r="A43" s="255">
        <f>+Übersicht!A38</f>
        <v>5.3</v>
      </c>
      <c r="B43" s="256" t="str">
        <f>+Übersicht!B38</f>
        <v>xxx</v>
      </c>
      <c r="C43" s="374" t="s">
        <v>46</v>
      </c>
      <c r="D43" s="375"/>
      <c r="E43" s="215"/>
      <c r="F43" s="376">
        <f>Übersicht!C38</f>
        <v>0</v>
      </c>
      <c r="G43" s="377"/>
      <c r="H43" s="196">
        <f>SUM(E43*F43)</f>
        <v>0</v>
      </c>
      <c r="I43" s="379"/>
      <c r="J43" s="379"/>
      <c r="K43" s="379"/>
      <c r="L43" s="379"/>
      <c r="M43" s="379"/>
      <c r="N43" s="379"/>
      <c r="O43" s="379"/>
      <c r="P43" s="379"/>
      <c r="Q43" s="379"/>
      <c r="R43" s="379"/>
      <c r="S43" s="379"/>
      <c r="T43" s="379"/>
      <c r="U43" s="379"/>
      <c r="V43" s="379"/>
      <c r="W43" s="379"/>
      <c r="X43" s="37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row>
    <row r="44" spans="1:105" s="28" customFormat="1" ht="23.25" customHeight="1">
      <c r="A44" s="227"/>
      <c r="B44" s="29"/>
      <c r="C44" s="228"/>
      <c r="D44" s="228"/>
      <c r="E44" s="387" t="s">
        <v>71</v>
      </c>
      <c r="F44" s="388"/>
      <c r="G44" s="389"/>
      <c r="H44" s="120">
        <f>SUM(H22,H28,H35,H40)</f>
        <v>0</v>
      </c>
      <c r="I44" s="180"/>
      <c r="J44" s="180"/>
      <c r="K44" s="180"/>
      <c r="L44" s="180"/>
      <c r="M44" s="180"/>
      <c r="N44" s="180"/>
      <c r="O44" s="180"/>
      <c r="P44" s="180"/>
      <c r="Q44" s="180"/>
      <c r="R44" s="180"/>
      <c r="S44" s="180"/>
      <c r="T44" s="180"/>
      <c r="U44" s="180"/>
      <c r="V44" s="180"/>
      <c r="W44" s="180"/>
      <c r="X44" s="180"/>
      <c r="Y44" s="181"/>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row>
    <row r="45" spans="1:105" s="20" customFormat="1" ht="8.25" customHeight="1">
      <c r="A45" s="25"/>
      <c r="B45" s="25"/>
      <c r="C45" s="40"/>
      <c r="D45" s="40"/>
      <c r="E45" s="40"/>
      <c r="F45" s="19"/>
      <c r="G45" s="19"/>
      <c r="H45" s="40"/>
      <c r="I45" s="19"/>
      <c r="J45" s="19"/>
      <c r="K45" s="26"/>
      <c r="L45" s="19"/>
      <c r="M45" s="19"/>
      <c r="N45" s="19"/>
      <c r="O45" s="19"/>
      <c r="P45" s="19"/>
      <c r="Q45" s="26"/>
      <c r="R45" s="26"/>
      <c r="S45" s="26"/>
      <c r="T45" s="26"/>
      <c r="U45" s="26"/>
      <c r="V45" s="27"/>
      <c r="W45" s="26"/>
      <c r="X45" s="2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s="143" customFormat="1" ht="17.25" customHeight="1" thickBot="1">
      <c r="A46" s="182"/>
      <c r="C46" s="142"/>
      <c r="D46" s="142"/>
      <c r="E46" s="387" t="s">
        <v>75</v>
      </c>
      <c r="F46" s="388"/>
      <c r="G46" s="389"/>
      <c r="H46" s="197">
        <f>'bereinigter Angebotspreis'!G15</f>
        <v>146</v>
      </c>
      <c r="I46" s="142"/>
      <c r="J46" s="142"/>
      <c r="K46" s="142"/>
      <c r="L46" s="142"/>
      <c r="M46" s="142"/>
      <c r="N46" s="142"/>
      <c r="O46" s="142"/>
      <c r="P46" s="142"/>
      <c r="Q46" s="142"/>
      <c r="R46" s="142"/>
      <c r="S46" s="142"/>
      <c r="T46" s="142"/>
      <c r="U46" s="142"/>
      <c r="V46" s="142"/>
      <c r="W46" s="142"/>
      <c r="X46" s="142"/>
    </row>
    <row r="47" spans="1:105" s="49" customFormat="1" ht="8.25" customHeight="1">
      <c r="A47" s="144"/>
      <c r="B47" s="145"/>
      <c r="C47" s="393"/>
      <c r="D47" s="393"/>
      <c r="E47" s="183"/>
      <c r="F47" s="393"/>
      <c r="G47" s="393"/>
      <c r="H47" s="183"/>
      <c r="I47" s="393"/>
      <c r="J47" s="393"/>
      <c r="K47" s="393"/>
      <c r="L47" s="393"/>
      <c r="M47" s="393"/>
      <c r="N47" s="393"/>
      <c r="O47" s="393"/>
      <c r="P47" s="393"/>
      <c r="Q47" s="393"/>
      <c r="R47" s="393"/>
      <c r="S47" s="393"/>
      <c r="T47" s="393"/>
      <c r="U47" s="393"/>
      <c r="V47" s="393"/>
      <c r="W47" s="393"/>
      <c r="X47" s="393"/>
    </row>
    <row r="48" spans="1:105" s="143" customFormat="1" ht="17.25" customHeight="1" thickBot="1">
      <c r="A48" s="182"/>
      <c r="C48" s="142"/>
      <c r="D48" s="142"/>
      <c r="E48" s="387" t="s">
        <v>76</v>
      </c>
      <c r="F48" s="388"/>
      <c r="G48" s="389"/>
      <c r="H48" s="197">
        <f>SUM(H44+H46)</f>
        <v>146</v>
      </c>
      <c r="I48" s="142"/>
      <c r="J48" s="142"/>
      <c r="K48" s="142"/>
      <c r="L48" s="142"/>
      <c r="M48" s="142"/>
      <c r="N48" s="142"/>
      <c r="O48" s="142"/>
      <c r="P48" s="142"/>
      <c r="Q48" s="142"/>
      <c r="R48" s="142"/>
      <c r="S48" s="142"/>
      <c r="T48" s="142"/>
      <c r="U48" s="142"/>
      <c r="V48" s="142"/>
      <c r="W48" s="142"/>
      <c r="X48" s="142"/>
    </row>
    <row r="49" spans="1:24" s="143" customFormat="1" ht="12.75">
      <c r="A49" s="146"/>
      <c r="B49" s="150"/>
      <c r="C49" s="148"/>
      <c r="D49" s="149"/>
      <c r="E49" s="148"/>
      <c r="F49" s="148"/>
      <c r="G49" s="149"/>
      <c r="H49" s="148"/>
      <c r="I49" s="393"/>
      <c r="J49" s="393"/>
      <c r="K49" s="393"/>
      <c r="L49" s="393"/>
      <c r="M49" s="393"/>
      <c r="N49" s="393"/>
      <c r="O49" s="393"/>
      <c r="P49" s="393"/>
      <c r="Q49" s="393"/>
      <c r="R49" s="393"/>
      <c r="S49" s="393"/>
      <c r="T49" s="393"/>
      <c r="U49" s="393"/>
      <c r="V49" s="393"/>
      <c r="W49" s="393"/>
      <c r="X49" s="393"/>
    </row>
    <row r="50" spans="1:24" s="49" customFormat="1" ht="12.75">
      <c r="A50" s="144"/>
      <c r="B50" s="145"/>
      <c r="C50" s="393"/>
      <c r="D50" s="393"/>
      <c r="E50" s="183"/>
      <c r="F50" s="393"/>
      <c r="G50" s="393"/>
      <c r="H50" s="183"/>
      <c r="I50" s="148"/>
      <c r="J50" s="149"/>
      <c r="K50" s="148"/>
      <c r="L50" s="149"/>
      <c r="M50" s="148"/>
      <c r="N50" s="149"/>
      <c r="O50" s="148"/>
      <c r="P50" s="149"/>
      <c r="Q50" s="148"/>
      <c r="R50" s="149"/>
      <c r="S50" s="148"/>
      <c r="T50" s="149"/>
      <c r="U50" s="148"/>
      <c r="V50" s="149"/>
      <c r="W50" s="148"/>
      <c r="X50" s="149"/>
    </row>
    <row r="51" spans="1:24" s="49" customFormat="1" ht="12.75">
      <c r="A51" s="146"/>
      <c r="B51" s="147"/>
      <c r="C51" s="148"/>
      <c r="D51" s="149"/>
      <c r="E51" s="148"/>
      <c r="F51" s="148"/>
      <c r="G51" s="149"/>
      <c r="H51" s="148"/>
      <c r="I51" s="148"/>
      <c r="J51" s="149"/>
      <c r="K51" s="148"/>
      <c r="L51" s="149"/>
      <c r="M51" s="148"/>
      <c r="N51" s="149"/>
      <c r="O51" s="148"/>
      <c r="P51" s="149"/>
      <c r="Q51" s="148"/>
      <c r="R51" s="149"/>
      <c r="S51" s="148"/>
      <c r="T51" s="149"/>
      <c r="U51" s="148"/>
      <c r="V51" s="149"/>
      <c r="W51" s="148"/>
      <c r="X51" s="149"/>
    </row>
    <row r="52" spans="1:24" s="143" customFormat="1" ht="12.75">
      <c r="A52" s="146"/>
      <c r="B52" s="147"/>
      <c r="C52" s="148"/>
      <c r="D52" s="149"/>
      <c r="E52" s="148"/>
      <c r="F52" s="148"/>
      <c r="G52" s="149"/>
      <c r="H52" s="148"/>
      <c r="I52" s="393"/>
      <c r="J52" s="393"/>
      <c r="K52" s="393"/>
      <c r="L52" s="393"/>
      <c r="M52" s="393"/>
      <c r="N52" s="393"/>
      <c r="O52" s="393"/>
      <c r="P52" s="393"/>
      <c r="Q52" s="393"/>
      <c r="R52" s="393"/>
      <c r="S52" s="393"/>
      <c r="T52" s="393"/>
      <c r="U52" s="393"/>
      <c r="V52" s="393"/>
      <c r="W52" s="393"/>
      <c r="X52" s="393"/>
    </row>
    <row r="53" spans="1:24" s="49" customFormat="1" ht="12.75">
      <c r="A53" s="144"/>
      <c r="B53" s="151"/>
      <c r="C53" s="393"/>
      <c r="D53" s="393"/>
      <c r="E53" s="183"/>
      <c r="F53" s="393"/>
      <c r="G53" s="393"/>
      <c r="H53" s="183"/>
      <c r="I53" s="148"/>
      <c r="J53" s="149"/>
      <c r="K53" s="148"/>
      <c r="L53" s="149"/>
      <c r="M53" s="148"/>
      <c r="N53" s="149"/>
      <c r="O53" s="148"/>
      <c r="P53" s="149"/>
      <c r="Q53" s="148"/>
      <c r="R53" s="149"/>
      <c r="S53" s="148"/>
      <c r="T53" s="149"/>
      <c r="U53" s="148"/>
      <c r="V53" s="149"/>
      <c r="W53" s="148"/>
      <c r="X53" s="149"/>
    </row>
    <row r="54" spans="1:24" s="49" customFormat="1" ht="12.75">
      <c r="A54" s="146"/>
      <c r="B54" s="147"/>
      <c r="C54" s="148"/>
      <c r="D54" s="149"/>
      <c r="E54" s="148"/>
      <c r="F54" s="148"/>
      <c r="G54" s="149"/>
      <c r="H54" s="148"/>
      <c r="I54" s="148"/>
      <c r="J54" s="149"/>
      <c r="K54" s="148"/>
      <c r="L54" s="149"/>
      <c r="M54" s="148"/>
      <c r="N54" s="149"/>
      <c r="O54" s="148"/>
      <c r="P54" s="149"/>
      <c r="Q54" s="148"/>
      <c r="R54" s="149"/>
      <c r="S54" s="148"/>
      <c r="T54" s="149"/>
      <c r="U54" s="148"/>
      <c r="V54" s="149"/>
      <c r="W54" s="148"/>
      <c r="X54" s="149"/>
    </row>
    <row r="55" spans="1:24" s="49" customFormat="1" ht="6.75" customHeight="1">
      <c r="A55" s="146"/>
      <c r="B55" s="147"/>
      <c r="C55" s="148"/>
      <c r="D55" s="149"/>
      <c r="E55" s="148"/>
      <c r="F55" s="148"/>
      <c r="G55" s="149"/>
      <c r="H55" s="148"/>
      <c r="I55" s="154"/>
      <c r="J55" s="149"/>
      <c r="K55" s="154"/>
      <c r="L55" s="149"/>
      <c r="M55" s="154"/>
      <c r="N55" s="149"/>
      <c r="O55" s="154"/>
      <c r="P55" s="149"/>
      <c r="Q55" s="154"/>
      <c r="R55" s="149"/>
      <c r="S55" s="154"/>
      <c r="T55" s="149"/>
      <c r="U55" s="154"/>
      <c r="V55" s="149"/>
      <c r="W55" s="154"/>
      <c r="X55" s="149"/>
    </row>
    <row r="56" spans="1:24" s="94" customFormat="1">
      <c r="A56" s="144"/>
      <c r="B56" s="151"/>
      <c r="C56" s="393"/>
      <c r="D56" s="393"/>
      <c r="E56" s="183"/>
      <c r="F56" s="393"/>
      <c r="G56" s="393"/>
      <c r="H56" s="183"/>
      <c r="I56" s="406"/>
      <c r="J56" s="406"/>
      <c r="K56" s="406"/>
      <c r="L56" s="406"/>
      <c r="M56" s="406"/>
      <c r="N56" s="406"/>
      <c r="O56" s="406"/>
      <c r="P56" s="406"/>
      <c r="Q56" s="406"/>
      <c r="R56" s="406"/>
      <c r="S56" s="406"/>
      <c r="T56" s="406"/>
      <c r="U56" s="406"/>
      <c r="V56" s="406"/>
      <c r="W56" s="406"/>
      <c r="X56" s="406"/>
    </row>
    <row r="57" spans="1:24" s="49" customFormat="1" ht="5.25" customHeight="1">
      <c r="A57" s="146"/>
      <c r="B57" s="147"/>
      <c r="C57" s="148"/>
      <c r="D57" s="149"/>
      <c r="E57" s="148"/>
      <c r="F57" s="148"/>
      <c r="G57" s="149"/>
      <c r="H57" s="148"/>
      <c r="I57" s="156"/>
      <c r="J57" s="157"/>
      <c r="K57" s="156"/>
      <c r="L57" s="157"/>
      <c r="M57" s="156"/>
      <c r="N57" s="157"/>
      <c r="O57" s="156"/>
      <c r="P57" s="157"/>
      <c r="Q57" s="156"/>
      <c r="R57" s="157"/>
      <c r="S57" s="156"/>
      <c r="T57" s="157"/>
      <c r="U57" s="156"/>
      <c r="V57" s="157"/>
      <c r="W57" s="156"/>
      <c r="X57" s="157"/>
    </row>
    <row r="58" spans="1:24" s="94" customFormat="1">
      <c r="A58" s="146"/>
      <c r="B58" s="147"/>
      <c r="C58" s="148"/>
      <c r="D58" s="149"/>
      <c r="E58" s="148"/>
      <c r="F58" s="148"/>
      <c r="G58" s="149"/>
      <c r="H58" s="148"/>
      <c r="I58" s="398"/>
      <c r="J58" s="398"/>
      <c r="K58" s="398"/>
      <c r="L58" s="398"/>
      <c r="M58" s="398"/>
      <c r="N58" s="398"/>
      <c r="O58" s="398"/>
      <c r="P58" s="398"/>
      <c r="Q58" s="398"/>
      <c r="R58" s="398"/>
      <c r="S58" s="398"/>
      <c r="T58" s="398"/>
      <c r="U58" s="398"/>
      <c r="V58" s="398"/>
      <c r="W58" s="398"/>
      <c r="X58" s="398"/>
    </row>
    <row r="59" spans="1:24" s="49" customFormat="1" ht="12.75">
      <c r="A59" s="152"/>
      <c r="B59" s="153"/>
      <c r="C59" s="154"/>
      <c r="D59" s="149"/>
      <c r="E59" s="154"/>
      <c r="F59" s="154"/>
      <c r="G59" s="149"/>
      <c r="H59" s="154"/>
      <c r="I59" s="156"/>
      <c r="J59" s="157"/>
      <c r="K59" s="156"/>
      <c r="L59" s="157"/>
      <c r="M59" s="156"/>
      <c r="N59" s="157"/>
      <c r="O59" s="156"/>
      <c r="P59" s="157"/>
      <c r="Q59" s="156"/>
      <c r="R59" s="157"/>
      <c r="S59" s="156"/>
      <c r="T59" s="157"/>
      <c r="U59" s="156"/>
      <c r="V59" s="157"/>
      <c r="W59" s="156"/>
      <c r="X59" s="157"/>
    </row>
    <row r="60" spans="1:24" s="49" customFormat="1" ht="12.75">
      <c r="A60" s="403"/>
      <c r="B60" s="403"/>
      <c r="C60" s="406"/>
      <c r="D60" s="406"/>
      <c r="E60" s="184"/>
      <c r="F60" s="406"/>
      <c r="G60" s="406"/>
      <c r="H60" s="184"/>
      <c r="I60" s="404"/>
      <c r="J60" s="404"/>
      <c r="K60" s="404"/>
      <c r="L60" s="404"/>
      <c r="M60" s="404"/>
      <c r="N60" s="404"/>
      <c r="O60" s="404"/>
      <c r="P60" s="404"/>
      <c r="Q60" s="404"/>
      <c r="R60" s="404"/>
      <c r="S60" s="404"/>
      <c r="T60" s="404"/>
      <c r="U60" s="404"/>
      <c r="V60" s="404"/>
      <c r="W60" s="404"/>
      <c r="X60" s="404"/>
    </row>
    <row r="61" spans="1:24" s="49" customFormat="1" ht="12.75">
      <c r="A61" s="152"/>
      <c r="B61" s="153"/>
      <c r="C61" s="156"/>
      <c r="D61" s="157"/>
      <c r="E61" s="156"/>
      <c r="F61" s="156"/>
      <c r="G61" s="157"/>
      <c r="H61" s="156"/>
      <c r="I61" s="160"/>
      <c r="J61" s="157"/>
      <c r="K61" s="160"/>
      <c r="L61" s="157"/>
      <c r="M61" s="160"/>
      <c r="N61" s="157"/>
      <c r="O61" s="160"/>
      <c r="P61" s="157"/>
      <c r="Q61" s="160"/>
      <c r="R61" s="157"/>
      <c r="S61" s="160"/>
      <c r="T61" s="157"/>
      <c r="U61" s="160"/>
      <c r="V61" s="157"/>
      <c r="W61" s="160"/>
      <c r="X61" s="157"/>
    </row>
    <row r="62" spans="1:24" s="49" customFormat="1" ht="12.75">
      <c r="A62" s="403"/>
      <c r="B62" s="403"/>
      <c r="C62" s="398"/>
      <c r="D62" s="398"/>
      <c r="E62" s="185"/>
      <c r="F62" s="398"/>
      <c r="G62" s="398"/>
      <c r="H62" s="185"/>
      <c r="I62" s="160"/>
      <c r="J62" s="157"/>
      <c r="K62" s="160"/>
      <c r="L62" s="157"/>
      <c r="M62" s="160"/>
      <c r="N62" s="157"/>
      <c r="O62" s="160"/>
      <c r="P62" s="157"/>
      <c r="Q62" s="160"/>
      <c r="R62" s="157"/>
      <c r="S62" s="160"/>
      <c r="T62" s="157"/>
      <c r="U62" s="160"/>
      <c r="V62" s="157"/>
      <c r="W62" s="160"/>
      <c r="X62" s="157"/>
    </row>
    <row r="63" spans="1:24" s="95" customFormat="1" ht="7.5" customHeight="1">
      <c r="A63" s="152"/>
      <c r="B63" s="153"/>
      <c r="C63" s="156"/>
      <c r="D63" s="157"/>
      <c r="E63" s="156"/>
      <c r="F63" s="156"/>
      <c r="G63" s="157"/>
      <c r="H63" s="156"/>
      <c r="I63" s="164"/>
      <c r="J63" s="164"/>
      <c r="K63" s="164"/>
      <c r="L63" s="164"/>
      <c r="M63" s="164"/>
      <c r="N63" s="164"/>
      <c r="O63" s="164"/>
      <c r="P63" s="164"/>
      <c r="Q63" s="164"/>
      <c r="R63" s="164"/>
      <c r="S63" s="164"/>
      <c r="T63" s="164"/>
      <c r="U63" s="164"/>
      <c r="V63" s="164"/>
      <c r="W63" s="164"/>
      <c r="X63" s="164"/>
    </row>
    <row r="64" spans="1:24" s="94" customFormat="1">
      <c r="A64" s="159"/>
      <c r="B64" s="143"/>
      <c r="C64" s="404"/>
      <c r="D64" s="404"/>
      <c r="E64" s="142"/>
      <c r="F64" s="404"/>
      <c r="G64" s="404"/>
      <c r="H64" s="142"/>
      <c r="I64" s="402"/>
      <c r="J64" s="402"/>
      <c r="K64" s="402"/>
      <c r="L64" s="402"/>
      <c r="M64" s="402"/>
      <c r="N64" s="402"/>
      <c r="O64" s="402"/>
      <c r="P64" s="402"/>
      <c r="Q64" s="402"/>
      <c r="R64" s="402"/>
      <c r="S64" s="402"/>
      <c r="T64" s="402"/>
      <c r="U64" s="402"/>
      <c r="V64" s="402"/>
      <c r="W64" s="402"/>
      <c r="X64" s="402"/>
    </row>
    <row r="65" spans="1:25" s="95" customFormat="1" ht="7.5" customHeight="1">
      <c r="A65" s="146"/>
      <c r="B65" s="147"/>
      <c r="C65" s="160"/>
      <c r="D65" s="157"/>
      <c r="E65" s="160"/>
      <c r="F65" s="160"/>
      <c r="G65" s="157"/>
      <c r="H65" s="160"/>
      <c r="I65" s="164"/>
      <c r="J65" s="164"/>
      <c r="K65" s="164"/>
      <c r="L65" s="164"/>
      <c r="M65" s="164"/>
      <c r="N65" s="164"/>
      <c r="O65" s="164"/>
      <c r="P65" s="164"/>
      <c r="Q65" s="164"/>
      <c r="R65" s="164"/>
      <c r="S65" s="164"/>
      <c r="T65" s="164"/>
      <c r="U65" s="164"/>
      <c r="V65" s="164"/>
      <c r="W65" s="164"/>
      <c r="X65" s="164"/>
    </row>
    <row r="66" spans="1:25" s="94" customFormat="1">
      <c r="A66" s="146"/>
      <c r="B66" s="147"/>
      <c r="C66" s="160"/>
      <c r="D66" s="157"/>
      <c r="E66" s="160"/>
      <c r="F66" s="160"/>
      <c r="G66" s="157"/>
      <c r="H66" s="160"/>
      <c r="I66" s="399"/>
      <c r="J66" s="399"/>
      <c r="K66" s="399"/>
      <c r="L66" s="399"/>
      <c r="M66" s="399"/>
      <c r="N66" s="399"/>
      <c r="O66" s="399"/>
      <c r="P66" s="399"/>
      <c r="Q66" s="399"/>
      <c r="R66" s="399"/>
      <c r="S66" s="399"/>
      <c r="T66" s="399"/>
      <c r="U66" s="399"/>
      <c r="V66" s="399"/>
      <c r="W66" s="399"/>
      <c r="X66" s="399"/>
    </row>
    <row r="67" spans="1:25" s="94" customFormat="1" ht="6" customHeight="1">
      <c r="A67" s="161"/>
      <c r="B67" s="162"/>
      <c r="C67" s="164"/>
      <c r="D67" s="164"/>
      <c r="E67" s="164"/>
      <c r="F67" s="164"/>
      <c r="G67" s="164"/>
      <c r="H67" s="164"/>
      <c r="I67" s="165"/>
      <c r="J67" s="165"/>
      <c r="K67" s="165"/>
      <c r="L67" s="165"/>
      <c r="M67" s="165"/>
      <c r="N67" s="165"/>
      <c r="O67" s="158"/>
      <c r="P67" s="165"/>
      <c r="Q67" s="165"/>
      <c r="R67" s="165"/>
      <c r="S67" s="165"/>
      <c r="T67" s="165"/>
      <c r="U67" s="165"/>
      <c r="V67" s="165"/>
      <c r="W67" s="165"/>
      <c r="X67" s="165"/>
    </row>
    <row r="68" spans="1:25" s="94" customFormat="1">
      <c r="A68" s="405"/>
      <c r="B68" s="405"/>
      <c r="C68" s="402"/>
      <c r="D68" s="402"/>
      <c r="E68" s="186"/>
      <c r="F68" s="402"/>
      <c r="G68" s="402"/>
      <c r="H68" s="186"/>
      <c r="I68" s="398"/>
      <c r="J68" s="398"/>
      <c r="K68" s="398"/>
      <c r="L68" s="398"/>
      <c r="M68" s="398"/>
      <c r="N68" s="398"/>
      <c r="O68" s="398"/>
      <c r="P68" s="398"/>
      <c r="Q68" s="398"/>
      <c r="R68" s="398"/>
      <c r="S68" s="398"/>
      <c r="T68" s="398"/>
      <c r="U68" s="398"/>
      <c r="V68" s="398"/>
      <c r="W68" s="398"/>
      <c r="X68" s="398"/>
    </row>
    <row r="69" spans="1:25" s="111" customFormat="1" ht="11.45" customHeight="1">
      <c r="A69" s="161"/>
      <c r="B69" s="162"/>
      <c r="C69" s="164"/>
      <c r="D69" s="164"/>
      <c r="E69" s="164"/>
      <c r="F69" s="164"/>
      <c r="G69" s="164"/>
      <c r="H69" s="164"/>
      <c r="I69" s="168"/>
      <c r="J69" s="168"/>
      <c r="K69" s="168"/>
      <c r="L69" s="168"/>
      <c r="M69" s="168"/>
      <c r="N69" s="168"/>
      <c r="O69" s="167"/>
      <c r="P69" s="168"/>
      <c r="Q69" s="168"/>
      <c r="R69" s="168"/>
      <c r="S69" s="168"/>
      <c r="T69" s="168"/>
      <c r="U69" s="168"/>
      <c r="V69" s="168"/>
      <c r="W69" s="168"/>
      <c r="X69" s="168"/>
    </row>
    <row r="70" spans="1:25" s="94" customFormat="1">
      <c r="A70" s="403"/>
      <c r="B70" s="403"/>
      <c r="C70" s="399"/>
      <c r="D70" s="399"/>
      <c r="E70" s="165"/>
      <c r="F70" s="399"/>
      <c r="G70" s="399"/>
      <c r="H70" s="165"/>
      <c r="I70" s="399"/>
      <c r="J70" s="399"/>
      <c r="K70" s="399"/>
      <c r="L70" s="399"/>
      <c r="M70" s="399"/>
      <c r="N70" s="399"/>
      <c r="O70" s="399"/>
      <c r="P70" s="399"/>
      <c r="Q70" s="399"/>
      <c r="R70" s="399"/>
      <c r="S70" s="399"/>
      <c r="T70" s="399"/>
      <c r="U70" s="399"/>
      <c r="V70" s="399"/>
      <c r="W70" s="399"/>
      <c r="X70" s="399"/>
    </row>
    <row r="71" spans="1:25" s="94" customFormat="1" ht="6" customHeight="1">
      <c r="A71" s="155"/>
      <c r="B71" s="155"/>
      <c r="C71" s="165"/>
      <c r="D71" s="165"/>
      <c r="E71" s="165"/>
      <c r="F71" s="165"/>
      <c r="G71" s="165"/>
      <c r="H71" s="165"/>
      <c r="I71" s="165"/>
      <c r="J71" s="165"/>
      <c r="K71" s="165"/>
      <c r="L71" s="165"/>
      <c r="M71" s="165"/>
      <c r="N71" s="165"/>
      <c r="O71" s="158"/>
      <c r="P71" s="165"/>
      <c r="Q71" s="165"/>
      <c r="R71" s="165"/>
      <c r="S71" s="165"/>
      <c r="T71" s="165"/>
      <c r="U71" s="165"/>
      <c r="V71" s="165"/>
      <c r="W71" s="165"/>
      <c r="X71" s="165"/>
    </row>
    <row r="72" spans="1:25" s="94" customFormat="1">
      <c r="A72" s="403"/>
      <c r="B72" s="403"/>
      <c r="C72" s="398"/>
      <c r="D72" s="398"/>
      <c r="E72" s="185"/>
      <c r="F72" s="398"/>
      <c r="G72" s="398"/>
      <c r="H72" s="185"/>
      <c r="I72" s="398"/>
      <c r="J72" s="398"/>
      <c r="K72" s="398"/>
      <c r="L72" s="398"/>
      <c r="M72" s="398"/>
      <c r="N72" s="398"/>
      <c r="O72" s="398"/>
      <c r="P72" s="398"/>
      <c r="Q72" s="398"/>
      <c r="R72" s="398"/>
      <c r="S72" s="398"/>
      <c r="T72" s="398"/>
      <c r="U72" s="398"/>
      <c r="V72" s="398"/>
      <c r="W72" s="398"/>
      <c r="X72" s="398"/>
    </row>
    <row r="73" spans="1:25" s="111" customFormat="1">
      <c r="A73" s="166"/>
      <c r="B73" s="166"/>
      <c r="C73" s="168"/>
      <c r="D73" s="168"/>
      <c r="E73" s="168"/>
      <c r="F73" s="168"/>
      <c r="G73" s="168"/>
      <c r="H73" s="168"/>
      <c r="I73" s="168"/>
      <c r="J73" s="168"/>
      <c r="K73" s="168"/>
      <c r="L73" s="168"/>
      <c r="M73" s="168"/>
      <c r="N73" s="168"/>
      <c r="O73" s="167"/>
      <c r="P73" s="168"/>
      <c r="Q73" s="168"/>
      <c r="R73" s="168"/>
      <c r="S73" s="168"/>
      <c r="T73" s="168"/>
      <c r="U73" s="168"/>
      <c r="V73" s="168"/>
      <c r="W73" s="168"/>
      <c r="X73" s="168"/>
    </row>
    <row r="74" spans="1:25" s="173" customFormat="1">
      <c r="A74" s="403"/>
      <c r="B74" s="403"/>
      <c r="C74" s="399"/>
      <c r="D74" s="399"/>
      <c r="E74" s="165"/>
      <c r="F74" s="399"/>
      <c r="G74" s="399"/>
      <c r="H74" s="165"/>
      <c r="I74" s="171"/>
      <c r="J74" s="171"/>
      <c r="K74" s="171"/>
      <c r="L74" s="171"/>
      <c r="M74" s="171"/>
      <c r="N74" s="171"/>
      <c r="O74" s="172"/>
      <c r="P74" s="172"/>
      <c r="Q74" s="172"/>
      <c r="R74" s="172"/>
      <c r="S74" s="172"/>
      <c r="T74" s="172"/>
      <c r="U74" s="61"/>
      <c r="V74" s="61"/>
      <c r="W74" s="61"/>
      <c r="X74" s="61"/>
      <c r="Y74" s="61"/>
    </row>
    <row r="75" spans="1:25" s="173" customFormat="1">
      <c r="A75" s="155"/>
      <c r="B75" s="155"/>
      <c r="C75" s="165"/>
      <c r="D75" s="165"/>
      <c r="E75" s="165"/>
      <c r="F75" s="165"/>
      <c r="G75" s="165"/>
      <c r="H75" s="165"/>
      <c r="I75" s="61"/>
      <c r="J75" s="61"/>
      <c r="K75" s="61"/>
      <c r="L75" s="61"/>
      <c r="M75" s="61"/>
      <c r="N75" s="61"/>
      <c r="O75" s="172"/>
      <c r="P75" s="172"/>
      <c r="Q75" s="172"/>
      <c r="R75" s="172"/>
      <c r="S75" s="172"/>
      <c r="T75" s="172"/>
      <c r="U75" s="61"/>
      <c r="V75" s="61"/>
      <c r="W75" s="61"/>
      <c r="X75" s="61"/>
      <c r="Y75" s="61"/>
    </row>
    <row r="76" spans="1:25" s="173" customFormat="1">
      <c r="A76" s="403"/>
      <c r="B76" s="403"/>
      <c r="C76" s="398"/>
      <c r="D76" s="398"/>
      <c r="E76" s="185"/>
      <c r="F76" s="398"/>
      <c r="G76" s="398"/>
      <c r="H76" s="185"/>
      <c r="I76" s="61"/>
      <c r="J76" s="61"/>
      <c r="K76" s="61"/>
      <c r="L76" s="61"/>
      <c r="M76" s="61"/>
      <c r="N76" s="61"/>
      <c r="O76" s="172"/>
      <c r="P76" s="172"/>
      <c r="Q76" s="172"/>
      <c r="R76" s="172"/>
      <c r="S76" s="172"/>
      <c r="T76" s="172"/>
      <c r="U76" s="61"/>
      <c r="V76" s="61"/>
      <c r="W76" s="61"/>
      <c r="X76" s="61"/>
      <c r="Y76" s="61"/>
    </row>
    <row r="77" spans="1:25" s="173" customFormat="1" ht="15">
      <c r="A77" s="166"/>
      <c r="B77" s="166"/>
      <c r="C77" s="168"/>
      <c r="D77" s="168"/>
      <c r="E77" s="168"/>
      <c r="F77" s="168"/>
      <c r="G77" s="168"/>
      <c r="H77" s="168"/>
      <c r="I77" s="61"/>
      <c r="J77" s="61"/>
      <c r="K77" s="61"/>
      <c r="L77" s="61"/>
      <c r="M77" s="61"/>
      <c r="N77" s="61"/>
      <c r="O77" s="172"/>
      <c r="P77" s="172"/>
      <c r="Q77" s="172"/>
      <c r="R77" s="400"/>
      <c r="S77" s="400"/>
      <c r="T77" s="400"/>
      <c r="U77" s="400"/>
      <c r="V77" s="400"/>
      <c r="W77" s="61"/>
      <c r="X77" s="61"/>
      <c r="Y77" s="61"/>
    </row>
    <row r="78" spans="1:25" s="173" customFormat="1">
      <c r="A78" s="169"/>
      <c r="B78" s="170"/>
      <c r="C78" s="61"/>
      <c r="D78" s="61"/>
      <c r="E78" s="61"/>
      <c r="F78" s="61"/>
      <c r="G78" s="61"/>
      <c r="H78" s="61"/>
      <c r="I78" s="61"/>
      <c r="J78" s="61"/>
      <c r="K78" s="61"/>
      <c r="L78" s="61"/>
      <c r="M78" s="61"/>
      <c r="N78" s="61"/>
      <c r="O78" s="172"/>
      <c r="P78" s="172"/>
      <c r="Q78" s="172"/>
      <c r="R78" s="172"/>
      <c r="S78" s="172"/>
      <c r="T78" s="172"/>
      <c r="U78" s="61"/>
      <c r="V78" s="61"/>
      <c r="W78" s="61"/>
      <c r="X78" s="61"/>
      <c r="Y78" s="61"/>
    </row>
    <row r="79" spans="1:25" s="173" customFormat="1" ht="15">
      <c r="A79" s="169"/>
      <c r="B79" s="169"/>
      <c r="C79" s="61"/>
      <c r="D79" s="61"/>
      <c r="E79" s="61"/>
      <c r="F79" s="61"/>
      <c r="G79" s="61"/>
      <c r="H79" s="61"/>
      <c r="I79" s="61"/>
      <c r="J79" s="61"/>
      <c r="K79" s="61"/>
      <c r="L79" s="61"/>
      <c r="M79" s="61"/>
      <c r="N79" s="61"/>
      <c r="O79" s="172"/>
      <c r="P79" s="172"/>
      <c r="Q79" s="172"/>
      <c r="R79" s="400"/>
      <c r="S79" s="401"/>
      <c r="T79" s="401"/>
      <c r="U79" s="401"/>
      <c r="V79" s="401"/>
      <c r="W79" s="61"/>
      <c r="X79" s="61"/>
      <c r="Y79" s="61"/>
    </row>
    <row r="80" spans="1:25" s="173" customFormat="1">
      <c r="A80" s="169"/>
      <c r="B80" s="169"/>
      <c r="C80" s="61"/>
      <c r="D80" s="61"/>
      <c r="E80" s="61"/>
      <c r="F80" s="61"/>
      <c r="G80" s="61"/>
      <c r="H80" s="61"/>
      <c r="I80" s="61"/>
      <c r="J80" s="61"/>
      <c r="K80" s="61"/>
      <c r="L80" s="61"/>
      <c r="M80" s="61"/>
      <c r="N80" s="61"/>
      <c r="O80" s="172"/>
      <c r="P80" s="172"/>
      <c r="Q80" s="172"/>
      <c r="R80" s="172"/>
      <c r="S80" s="172"/>
      <c r="T80" s="172"/>
      <c r="U80" s="61"/>
      <c r="V80" s="61"/>
      <c r="W80" s="61"/>
      <c r="X80" s="61"/>
      <c r="Y80" s="61"/>
    </row>
    <row r="81" spans="1:105" s="173" customFormat="1" ht="15">
      <c r="A81" s="169"/>
      <c r="B81" s="169"/>
      <c r="C81" s="61"/>
      <c r="D81" s="61"/>
      <c r="E81" s="61"/>
      <c r="F81" s="61"/>
      <c r="G81" s="61"/>
      <c r="H81" s="61"/>
      <c r="I81" s="61"/>
      <c r="J81" s="61"/>
      <c r="K81" s="61"/>
      <c r="L81" s="61"/>
      <c r="M81" s="61"/>
      <c r="N81" s="61"/>
      <c r="O81" s="172"/>
      <c r="P81" s="172"/>
      <c r="Q81" s="172"/>
      <c r="R81" s="400"/>
      <c r="S81" s="401"/>
      <c r="T81" s="401"/>
      <c r="U81" s="401"/>
      <c r="V81" s="401"/>
      <c r="W81" s="61"/>
      <c r="X81" s="61"/>
      <c r="Y81" s="61"/>
    </row>
    <row r="82" spans="1:105" s="173" customFormat="1">
      <c r="A82" s="169"/>
      <c r="B82" s="169"/>
      <c r="C82" s="61"/>
      <c r="D82" s="61"/>
      <c r="E82" s="61"/>
      <c r="F82" s="61"/>
      <c r="G82" s="61"/>
      <c r="H82" s="61"/>
      <c r="I82" s="172"/>
      <c r="J82" s="172"/>
      <c r="K82" s="172"/>
      <c r="L82" s="172"/>
      <c r="M82" s="172"/>
      <c r="N82" s="172"/>
      <c r="O82" s="172"/>
      <c r="P82" s="172"/>
      <c r="Q82" s="172"/>
      <c r="R82" s="172"/>
      <c r="S82" s="172"/>
      <c r="T82" s="172"/>
      <c r="U82" s="172"/>
      <c r="V82" s="172"/>
      <c r="W82" s="172"/>
      <c r="X82" s="172"/>
      <c r="Y82" s="172"/>
    </row>
    <row r="83" spans="1:105" s="173" customFormat="1" ht="15">
      <c r="A83" s="169"/>
      <c r="B83" s="169"/>
      <c r="C83" s="61"/>
      <c r="D83" s="61"/>
      <c r="E83" s="61"/>
      <c r="F83" s="61"/>
      <c r="G83" s="61"/>
      <c r="H83" s="61"/>
      <c r="I83" s="172"/>
      <c r="J83" s="172"/>
      <c r="K83" s="172"/>
      <c r="L83" s="172"/>
      <c r="M83" s="172"/>
      <c r="N83" s="172"/>
      <c r="O83" s="172"/>
      <c r="P83" s="172"/>
      <c r="Q83" s="172"/>
      <c r="R83" s="400"/>
      <c r="S83" s="401"/>
      <c r="T83" s="401"/>
      <c r="U83" s="401"/>
      <c r="V83" s="401"/>
      <c r="W83" s="61"/>
      <c r="X83" s="61"/>
      <c r="Y83" s="172"/>
    </row>
    <row r="84" spans="1:105" s="173" customFormat="1">
      <c r="A84" s="169"/>
      <c r="B84" s="169"/>
      <c r="C84" s="61"/>
      <c r="D84" s="61"/>
      <c r="E84" s="61"/>
      <c r="F84" s="61"/>
      <c r="G84" s="61"/>
      <c r="H84" s="61"/>
      <c r="I84" s="172"/>
      <c r="J84" s="172"/>
      <c r="K84" s="172"/>
      <c r="L84" s="172"/>
      <c r="M84" s="172"/>
      <c r="N84" s="172"/>
      <c r="O84" s="172"/>
      <c r="P84" s="172"/>
      <c r="Q84" s="172"/>
      <c r="R84" s="172"/>
      <c r="S84" s="172"/>
      <c r="T84" s="172"/>
      <c r="U84" s="172"/>
      <c r="V84" s="172"/>
      <c r="W84" s="61"/>
      <c r="X84" s="61"/>
      <c r="Y84" s="172"/>
    </row>
    <row r="85" spans="1:105" s="173" customFormat="1">
      <c r="A85" s="169"/>
      <c r="B85" s="169"/>
      <c r="C85" s="61"/>
      <c r="D85" s="61"/>
      <c r="E85" s="61"/>
      <c r="F85" s="61"/>
      <c r="G85" s="61"/>
      <c r="H85" s="61"/>
      <c r="I85" s="172"/>
      <c r="J85" s="172"/>
      <c r="K85" s="172"/>
      <c r="L85" s="172"/>
      <c r="M85" s="172"/>
      <c r="N85" s="172"/>
      <c r="O85" s="172"/>
      <c r="P85" s="172"/>
      <c r="Q85" s="172"/>
      <c r="R85" s="172"/>
      <c r="S85" s="172"/>
      <c r="T85" s="172"/>
      <c r="U85" s="61"/>
      <c r="V85" s="61"/>
      <c r="W85" s="61"/>
      <c r="X85" s="61"/>
      <c r="Y85" s="172"/>
    </row>
    <row r="86" spans="1:105" s="173" customFormat="1">
      <c r="A86" s="174"/>
      <c r="B86" s="169"/>
      <c r="C86" s="61"/>
      <c r="D86" s="61"/>
      <c r="E86" s="61"/>
      <c r="F86" s="61"/>
      <c r="G86" s="61"/>
      <c r="H86" s="61"/>
      <c r="I86" s="172"/>
      <c r="J86" s="172"/>
      <c r="K86" s="172"/>
      <c r="L86" s="172"/>
      <c r="M86" s="172"/>
      <c r="N86" s="172"/>
      <c r="O86" s="172"/>
      <c r="P86" s="172"/>
      <c r="Q86" s="172"/>
      <c r="R86" s="172"/>
      <c r="S86" s="172"/>
      <c r="T86" s="172"/>
      <c r="U86" s="61"/>
      <c r="V86" s="61"/>
      <c r="W86" s="61"/>
      <c r="X86" s="61"/>
      <c r="Y86" s="172"/>
    </row>
    <row r="87" spans="1:105" s="172" customFormat="1">
      <c r="A87" s="174"/>
      <c r="B87" s="174"/>
      <c r="U87" s="61"/>
      <c r="V87" s="61"/>
      <c r="W87" s="61"/>
      <c r="X87" s="61"/>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3"/>
      <c r="BR87" s="173"/>
      <c r="BS87" s="173"/>
      <c r="BT87" s="173"/>
      <c r="BU87" s="173"/>
      <c r="BV87" s="173"/>
      <c r="BW87" s="173"/>
      <c r="BX87" s="173"/>
      <c r="BY87" s="173"/>
      <c r="BZ87" s="173"/>
      <c r="CA87" s="173"/>
      <c r="CB87" s="173"/>
      <c r="CC87" s="173"/>
      <c r="CD87" s="173"/>
      <c r="CE87" s="173"/>
      <c r="CF87" s="173"/>
      <c r="CG87" s="173"/>
      <c r="CH87" s="173"/>
      <c r="CI87" s="173"/>
      <c r="CJ87" s="173"/>
      <c r="CK87" s="173"/>
      <c r="CL87" s="173"/>
      <c r="CM87" s="173"/>
      <c r="CN87" s="173"/>
      <c r="CO87" s="173"/>
      <c r="CP87" s="173"/>
      <c r="CQ87" s="173"/>
      <c r="CR87" s="173"/>
      <c r="CS87" s="173"/>
      <c r="CT87" s="173"/>
      <c r="CU87" s="173"/>
      <c r="CV87" s="173"/>
      <c r="CW87" s="173"/>
      <c r="CX87" s="173"/>
      <c r="CY87" s="173"/>
      <c r="CZ87" s="173"/>
      <c r="DA87" s="173"/>
    </row>
    <row r="88" spans="1:105" s="172" customFormat="1">
      <c r="A88" s="174"/>
      <c r="B88" s="169"/>
      <c r="C88" s="61"/>
      <c r="D88" s="61"/>
      <c r="E88" s="61"/>
      <c r="F88" s="61"/>
      <c r="G88" s="61"/>
      <c r="H88" s="61"/>
      <c r="U88" s="61"/>
      <c r="V88" s="61"/>
      <c r="W88" s="61"/>
      <c r="X88" s="61"/>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row>
    <row r="89" spans="1:105" s="172" customFormat="1">
      <c r="A89" s="174"/>
      <c r="B89" s="174"/>
      <c r="U89" s="61"/>
      <c r="V89" s="61"/>
      <c r="W89" s="61"/>
      <c r="X89" s="61"/>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row>
    <row r="90" spans="1:105" s="173" customFormat="1">
      <c r="A90" s="174"/>
      <c r="B90" s="174"/>
      <c r="C90" s="172"/>
      <c r="D90" s="172"/>
      <c r="E90" s="172"/>
      <c r="F90" s="172"/>
      <c r="G90" s="172"/>
      <c r="H90" s="172"/>
      <c r="I90" s="172"/>
      <c r="J90" s="172"/>
      <c r="K90" s="172"/>
      <c r="L90" s="172"/>
      <c r="M90" s="172"/>
      <c r="N90" s="172"/>
      <c r="O90" s="172"/>
      <c r="P90" s="172"/>
      <c r="Q90" s="172"/>
      <c r="R90" s="172"/>
      <c r="S90" s="172"/>
      <c r="T90" s="172"/>
      <c r="U90" s="172"/>
      <c r="V90" s="172"/>
      <c r="W90" s="172"/>
      <c r="X90" s="172"/>
      <c r="Y90" s="172"/>
    </row>
    <row r="91" spans="1:105" s="173" customFormat="1">
      <c r="A91" s="174"/>
      <c r="B91" s="175"/>
      <c r="C91" s="172"/>
      <c r="D91" s="172"/>
      <c r="E91" s="172"/>
      <c r="F91" s="172"/>
      <c r="G91" s="172"/>
      <c r="H91" s="172"/>
      <c r="I91" s="172"/>
      <c r="J91" s="172"/>
      <c r="K91" s="172"/>
      <c r="L91" s="172"/>
      <c r="M91" s="172"/>
      <c r="N91" s="172"/>
      <c r="O91" s="172"/>
      <c r="P91" s="172"/>
      <c r="Q91" s="172"/>
      <c r="R91" s="172"/>
      <c r="S91" s="172"/>
      <c r="T91" s="172"/>
      <c r="U91" s="172"/>
      <c r="V91" s="172"/>
      <c r="W91" s="172"/>
      <c r="X91" s="172"/>
      <c r="Y91" s="172"/>
    </row>
    <row r="92" spans="1:105" s="173" customFormat="1">
      <c r="A92" s="174"/>
      <c r="B92" s="174"/>
      <c r="C92" s="172"/>
      <c r="D92" s="172"/>
      <c r="E92" s="172"/>
      <c r="F92" s="172"/>
      <c r="G92" s="172"/>
      <c r="H92" s="172"/>
      <c r="I92" s="172"/>
      <c r="J92" s="172"/>
      <c r="K92" s="172"/>
      <c r="L92" s="172"/>
      <c r="M92" s="172"/>
      <c r="N92" s="172"/>
      <c r="O92" s="172"/>
      <c r="P92" s="172"/>
      <c r="Q92" s="172"/>
      <c r="R92" s="172"/>
      <c r="S92" s="172"/>
      <c r="T92" s="172"/>
      <c r="U92" s="172"/>
      <c r="V92" s="172"/>
      <c r="W92" s="172"/>
      <c r="X92" s="172"/>
      <c r="Y92" s="172"/>
    </row>
    <row r="93" spans="1:105" s="173" customFormat="1">
      <c r="A93" s="174"/>
      <c r="B93" s="174"/>
      <c r="C93" s="172"/>
      <c r="D93" s="172"/>
      <c r="E93" s="172"/>
      <c r="F93" s="172"/>
      <c r="G93" s="172"/>
      <c r="H93" s="172"/>
      <c r="I93" s="172"/>
      <c r="J93" s="172"/>
      <c r="K93" s="172"/>
      <c r="L93" s="172"/>
      <c r="M93" s="172"/>
      <c r="N93" s="172"/>
      <c r="O93" s="172"/>
      <c r="P93" s="172"/>
      <c r="Q93" s="172"/>
      <c r="R93" s="172"/>
      <c r="S93" s="172"/>
      <c r="T93" s="172"/>
      <c r="U93" s="172"/>
      <c r="V93" s="172"/>
      <c r="W93" s="172"/>
      <c r="X93" s="172"/>
      <c r="Y93" s="172"/>
    </row>
    <row r="94" spans="1:105">
      <c r="A94" s="174"/>
      <c r="B94" s="174"/>
      <c r="C94" s="172"/>
      <c r="D94" s="172"/>
      <c r="E94" s="172"/>
      <c r="F94" s="172"/>
      <c r="G94" s="172"/>
      <c r="H94" s="172"/>
    </row>
    <row r="95" spans="1:105">
      <c r="A95" s="174"/>
      <c r="B95" s="174"/>
      <c r="C95" s="172"/>
      <c r="D95" s="172"/>
      <c r="E95" s="172"/>
      <c r="F95" s="172"/>
      <c r="G95" s="172"/>
      <c r="H95" s="172"/>
    </row>
    <row r="96" spans="1:105">
      <c r="A96" s="174"/>
      <c r="B96" s="174"/>
      <c r="C96" s="172"/>
      <c r="D96" s="172"/>
      <c r="E96" s="172"/>
      <c r="F96" s="172"/>
      <c r="G96" s="172"/>
      <c r="H96" s="172"/>
    </row>
    <row r="97" spans="1:8">
      <c r="A97" s="174"/>
      <c r="B97" s="174"/>
      <c r="C97" s="172"/>
      <c r="D97" s="172"/>
      <c r="E97" s="172"/>
      <c r="F97" s="172"/>
      <c r="G97" s="172"/>
      <c r="H97" s="172"/>
    </row>
  </sheetData>
  <mergeCells count="403">
    <mergeCell ref="K41:L41"/>
    <mergeCell ref="M41:N41"/>
    <mergeCell ref="O41:P41"/>
    <mergeCell ref="Q41:R41"/>
    <mergeCell ref="S41:T41"/>
    <mergeCell ref="U41:V41"/>
    <mergeCell ref="W41:X41"/>
    <mergeCell ref="Q40:R40"/>
    <mergeCell ref="R77:V77"/>
    <mergeCell ref="U70:V70"/>
    <mergeCell ref="W70:X70"/>
    <mergeCell ref="O68:P68"/>
    <mergeCell ref="Q68:R68"/>
    <mergeCell ref="S68:T68"/>
    <mergeCell ref="U68:V68"/>
    <mergeCell ref="W68:X68"/>
    <mergeCell ref="Q52:R52"/>
    <mergeCell ref="S52:T52"/>
    <mergeCell ref="U52:V52"/>
    <mergeCell ref="W52:X52"/>
    <mergeCell ref="W56:X56"/>
    <mergeCell ref="Q49:R49"/>
    <mergeCell ref="Q43:R43"/>
    <mergeCell ref="S43:T43"/>
    <mergeCell ref="R79:V79"/>
    <mergeCell ref="R81:V81"/>
    <mergeCell ref="R83:V83"/>
    <mergeCell ref="M72:N72"/>
    <mergeCell ref="O72:P72"/>
    <mergeCell ref="Q72:R72"/>
    <mergeCell ref="S72:T72"/>
    <mergeCell ref="U72:V72"/>
    <mergeCell ref="W72:X72"/>
    <mergeCell ref="A72:B72"/>
    <mergeCell ref="C72:D72"/>
    <mergeCell ref="F72:G72"/>
    <mergeCell ref="I72:J72"/>
    <mergeCell ref="K72:L72"/>
    <mergeCell ref="M70:N70"/>
    <mergeCell ref="O70:P70"/>
    <mergeCell ref="Q70:R70"/>
    <mergeCell ref="S70:T70"/>
    <mergeCell ref="A70:B70"/>
    <mergeCell ref="C70:D70"/>
    <mergeCell ref="F70:G70"/>
    <mergeCell ref="I70:J70"/>
    <mergeCell ref="K70:L70"/>
    <mergeCell ref="A68:B68"/>
    <mergeCell ref="C68:D68"/>
    <mergeCell ref="F68:G68"/>
    <mergeCell ref="I68:J68"/>
    <mergeCell ref="K68:L68"/>
    <mergeCell ref="M68:N68"/>
    <mergeCell ref="W64:X64"/>
    <mergeCell ref="I66:J66"/>
    <mergeCell ref="K66:L66"/>
    <mergeCell ref="M66:N66"/>
    <mergeCell ref="O66:P66"/>
    <mergeCell ref="Q66:R66"/>
    <mergeCell ref="S66:T66"/>
    <mergeCell ref="U66:V66"/>
    <mergeCell ref="W66:X66"/>
    <mergeCell ref="C64:D64"/>
    <mergeCell ref="F64:G64"/>
    <mergeCell ref="I64:J64"/>
    <mergeCell ref="K64:L64"/>
    <mergeCell ref="M64:N64"/>
    <mergeCell ref="O64:P64"/>
    <mergeCell ref="Q64:R64"/>
    <mergeCell ref="S64:T64"/>
    <mergeCell ref="U64:V64"/>
    <mergeCell ref="I58:J58"/>
    <mergeCell ref="K58:L58"/>
    <mergeCell ref="M58:N58"/>
    <mergeCell ref="O58:P58"/>
    <mergeCell ref="Q58:R58"/>
    <mergeCell ref="S58:T58"/>
    <mergeCell ref="U58:V58"/>
    <mergeCell ref="W58:X58"/>
    <mergeCell ref="C60:D60"/>
    <mergeCell ref="F60:G60"/>
    <mergeCell ref="I60:J60"/>
    <mergeCell ref="K60:L60"/>
    <mergeCell ref="M60:N60"/>
    <mergeCell ref="O60:P60"/>
    <mergeCell ref="Q60:R60"/>
    <mergeCell ref="S60:T60"/>
    <mergeCell ref="U60:V60"/>
    <mergeCell ref="W60:X60"/>
    <mergeCell ref="C56:D56"/>
    <mergeCell ref="F56:G56"/>
    <mergeCell ref="I56:J56"/>
    <mergeCell ref="K56:L56"/>
    <mergeCell ref="M56:N56"/>
    <mergeCell ref="O56:P56"/>
    <mergeCell ref="Q56:R56"/>
    <mergeCell ref="S56:T56"/>
    <mergeCell ref="U56:V56"/>
    <mergeCell ref="I47:J47"/>
    <mergeCell ref="I49:J49"/>
    <mergeCell ref="K49:L49"/>
    <mergeCell ref="M49:N49"/>
    <mergeCell ref="O49:P49"/>
    <mergeCell ref="I52:J52"/>
    <mergeCell ref="K52:L52"/>
    <mergeCell ref="M52:N52"/>
    <mergeCell ref="O52:P52"/>
    <mergeCell ref="U43:V43"/>
    <mergeCell ref="W43:X43"/>
    <mergeCell ref="S49:T49"/>
    <mergeCell ref="U49:V49"/>
    <mergeCell ref="W49:X49"/>
    <mergeCell ref="S40:T40"/>
    <mergeCell ref="U42:V42"/>
    <mergeCell ref="W42:X42"/>
    <mergeCell ref="Q42:R42"/>
    <mergeCell ref="S42:T42"/>
    <mergeCell ref="U40:V40"/>
    <mergeCell ref="W40:X40"/>
    <mergeCell ref="Q39:R39"/>
    <mergeCell ref="S39:T39"/>
    <mergeCell ref="U39:V39"/>
    <mergeCell ref="W39:X39"/>
    <mergeCell ref="C43:D43"/>
    <mergeCell ref="F43:G43"/>
    <mergeCell ref="I43:J43"/>
    <mergeCell ref="K43:L43"/>
    <mergeCell ref="M43:N43"/>
    <mergeCell ref="O43:P43"/>
    <mergeCell ref="C39:D39"/>
    <mergeCell ref="F39:G39"/>
    <mergeCell ref="I39:J39"/>
    <mergeCell ref="K39:L39"/>
    <mergeCell ref="M39:N39"/>
    <mergeCell ref="O39:P39"/>
    <mergeCell ref="I40:J40"/>
    <mergeCell ref="K40:L40"/>
    <mergeCell ref="M40:N40"/>
    <mergeCell ref="O40:P40"/>
    <mergeCell ref="I42:J42"/>
    <mergeCell ref="K42:L42"/>
    <mergeCell ref="M42:N42"/>
    <mergeCell ref="O42:P42"/>
    <mergeCell ref="Q37:R37"/>
    <mergeCell ref="S37:T37"/>
    <mergeCell ref="U37:V37"/>
    <mergeCell ref="W37:X37"/>
    <mergeCell ref="C38:D38"/>
    <mergeCell ref="F38:G38"/>
    <mergeCell ref="Q36:R36"/>
    <mergeCell ref="S36:T36"/>
    <mergeCell ref="U36:V36"/>
    <mergeCell ref="W36:X36"/>
    <mergeCell ref="C37:D37"/>
    <mergeCell ref="F37:G37"/>
    <mergeCell ref="I37:J37"/>
    <mergeCell ref="K37:L37"/>
    <mergeCell ref="M37:N37"/>
    <mergeCell ref="O37:P37"/>
    <mergeCell ref="C36:D36"/>
    <mergeCell ref="F36:G36"/>
    <mergeCell ref="I36:J36"/>
    <mergeCell ref="K36:L36"/>
    <mergeCell ref="M36:N36"/>
    <mergeCell ref="O36:P36"/>
    <mergeCell ref="Q35:R35"/>
    <mergeCell ref="S35:T35"/>
    <mergeCell ref="U35:V35"/>
    <mergeCell ref="W35:X35"/>
    <mergeCell ref="C34:D34"/>
    <mergeCell ref="F34:G34"/>
    <mergeCell ref="C35:D35"/>
    <mergeCell ref="F35:G35"/>
    <mergeCell ref="I35:J35"/>
    <mergeCell ref="K35:L35"/>
    <mergeCell ref="M35:N35"/>
    <mergeCell ref="O35:P35"/>
    <mergeCell ref="S31:T31"/>
    <mergeCell ref="U31:V31"/>
    <mergeCell ref="W31:X31"/>
    <mergeCell ref="C32:D32"/>
    <mergeCell ref="F32:G32"/>
    <mergeCell ref="C33:D33"/>
    <mergeCell ref="F33:G33"/>
    <mergeCell ref="S30:T30"/>
    <mergeCell ref="U30:V30"/>
    <mergeCell ref="W30:X30"/>
    <mergeCell ref="C31:D31"/>
    <mergeCell ref="F31:G31"/>
    <mergeCell ref="I31:J31"/>
    <mergeCell ref="K31:L31"/>
    <mergeCell ref="M31:N31"/>
    <mergeCell ref="O31:P31"/>
    <mergeCell ref="Q31:R31"/>
    <mergeCell ref="K29:L29"/>
    <mergeCell ref="M29:N29"/>
    <mergeCell ref="O29:P29"/>
    <mergeCell ref="Q29:R29"/>
    <mergeCell ref="S29:T29"/>
    <mergeCell ref="U29:V29"/>
    <mergeCell ref="W29:X29"/>
    <mergeCell ref="C30:D30"/>
    <mergeCell ref="F30:G30"/>
    <mergeCell ref="I30:J30"/>
    <mergeCell ref="K30:L30"/>
    <mergeCell ref="M30:N30"/>
    <mergeCell ref="O30:P30"/>
    <mergeCell ref="Q30:R30"/>
    <mergeCell ref="K28:L28"/>
    <mergeCell ref="M28:N28"/>
    <mergeCell ref="O28:P28"/>
    <mergeCell ref="Q28:R28"/>
    <mergeCell ref="M27:N27"/>
    <mergeCell ref="O27:P27"/>
    <mergeCell ref="S28:T28"/>
    <mergeCell ref="U28:V28"/>
    <mergeCell ref="W28:X28"/>
    <mergeCell ref="K27:L27"/>
    <mergeCell ref="Q27:R27"/>
    <mergeCell ref="S27:T27"/>
    <mergeCell ref="U27:V27"/>
    <mergeCell ref="W27:X27"/>
    <mergeCell ref="O24:P24"/>
    <mergeCell ref="Q24:R24"/>
    <mergeCell ref="S25:T25"/>
    <mergeCell ref="U25:V25"/>
    <mergeCell ref="W25:X25"/>
    <mergeCell ref="C26:D26"/>
    <mergeCell ref="F26:G26"/>
    <mergeCell ref="I26:J26"/>
    <mergeCell ref="K26:L26"/>
    <mergeCell ref="S24:T24"/>
    <mergeCell ref="U24:V24"/>
    <mergeCell ref="W24:X24"/>
    <mergeCell ref="C25:D25"/>
    <mergeCell ref="F25:G25"/>
    <mergeCell ref="I25:J25"/>
    <mergeCell ref="K25:L25"/>
    <mergeCell ref="M25:N25"/>
    <mergeCell ref="O25:P25"/>
    <mergeCell ref="Q25:R25"/>
    <mergeCell ref="K23:L23"/>
    <mergeCell ref="M23:N23"/>
    <mergeCell ref="O23:P23"/>
    <mergeCell ref="Q23:R23"/>
    <mergeCell ref="S23:T23"/>
    <mergeCell ref="U23:V23"/>
    <mergeCell ref="W23:X23"/>
    <mergeCell ref="C22:D22"/>
    <mergeCell ref="F22:G22"/>
    <mergeCell ref="K22:L22"/>
    <mergeCell ref="M22:N22"/>
    <mergeCell ref="O22:P22"/>
    <mergeCell ref="Q22:R22"/>
    <mergeCell ref="S22:T22"/>
    <mergeCell ref="U22:V22"/>
    <mergeCell ref="W22:X22"/>
    <mergeCell ref="U16:V16"/>
    <mergeCell ref="W18:X18"/>
    <mergeCell ref="K19:L19"/>
    <mergeCell ref="M19:N19"/>
    <mergeCell ref="O19:P19"/>
    <mergeCell ref="Q19:R19"/>
    <mergeCell ref="S19:T19"/>
    <mergeCell ref="U19:V19"/>
    <mergeCell ref="W19:X19"/>
    <mergeCell ref="Q18:R18"/>
    <mergeCell ref="S18:T18"/>
    <mergeCell ref="U18:V18"/>
    <mergeCell ref="W16:X16"/>
    <mergeCell ref="U17:V17"/>
    <mergeCell ref="W17:X17"/>
    <mergeCell ref="C17:G17"/>
    <mergeCell ref="I17:J17"/>
    <mergeCell ref="K17:L17"/>
    <mergeCell ref="M17:N17"/>
    <mergeCell ref="O17:P17"/>
    <mergeCell ref="Q17:R17"/>
    <mergeCell ref="S17:T17"/>
    <mergeCell ref="C16:G16"/>
    <mergeCell ref="I16:J16"/>
    <mergeCell ref="K16:L16"/>
    <mergeCell ref="M16:N16"/>
    <mergeCell ref="O16:P16"/>
    <mergeCell ref="Q16:R16"/>
    <mergeCell ref="S16:T16"/>
    <mergeCell ref="Q14:R14"/>
    <mergeCell ref="S14:T14"/>
    <mergeCell ref="U14:V14"/>
    <mergeCell ref="W14:X14"/>
    <mergeCell ref="C15:G15"/>
    <mergeCell ref="I15:J15"/>
    <mergeCell ref="K15:L15"/>
    <mergeCell ref="M15:N15"/>
    <mergeCell ref="O15:P15"/>
    <mergeCell ref="Q15:R15"/>
    <mergeCell ref="S15:T15"/>
    <mergeCell ref="U15:V15"/>
    <mergeCell ref="W15:X15"/>
    <mergeCell ref="S12:T12"/>
    <mergeCell ref="U12:V12"/>
    <mergeCell ref="W12:X12"/>
    <mergeCell ref="C13:G13"/>
    <mergeCell ref="I13:J13"/>
    <mergeCell ref="K13:L13"/>
    <mergeCell ref="M13:N13"/>
    <mergeCell ref="O13:P13"/>
    <mergeCell ref="Q13:R13"/>
    <mergeCell ref="S13:T13"/>
    <mergeCell ref="C12:G12"/>
    <mergeCell ref="I12:J12"/>
    <mergeCell ref="K12:L12"/>
    <mergeCell ref="M12:N12"/>
    <mergeCell ref="O12:P12"/>
    <mergeCell ref="Q12:R12"/>
    <mergeCell ref="U13:V13"/>
    <mergeCell ref="W13:X13"/>
    <mergeCell ref="Q9:R9"/>
    <mergeCell ref="S9:T9"/>
    <mergeCell ref="U9:V9"/>
    <mergeCell ref="W9:X9"/>
    <mergeCell ref="C11:G11"/>
    <mergeCell ref="O6:P6"/>
    <mergeCell ref="Q6:R6"/>
    <mergeCell ref="S6:T6"/>
    <mergeCell ref="U6:V6"/>
    <mergeCell ref="W6:X6"/>
    <mergeCell ref="C8:G8"/>
    <mergeCell ref="K6:L6"/>
    <mergeCell ref="M6:N6"/>
    <mergeCell ref="C6:H6"/>
    <mergeCell ref="A1:E2"/>
    <mergeCell ref="E46:G46"/>
    <mergeCell ref="C9:G9"/>
    <mergeCell ref="I9:J9"/>
    <mergeCell ref="K9:L9"/>
    <mergeCell ref="M9:N9"/>
    <mergeCell ref="O9:P9"/>
    <mergeCell ref="C14:G14"/>
    <mergeCell ref="I14:J14"/>
    <mergeCell ref="K14:L14"/>
    <mergeCell ref="M14:N14"/>
    <mergeCell ref="O14:P14"/>
    <mergeCell ref="C18:G18"/>
    <mergeCell ref="I18:J18"/>
    <mergeCell ref="K18:L18"/>
    <mergeCell ref="M18:N18"/>
    <mergeCell ref="O18:P18"/>
    <mergeCell ref="C24:D24"/>
    <mergeCell ref="F24:G24"/>
    <mergeCell ref="I24:J24"/>
    <mergeCell ref="K24:L24"/>
    <mergeCell ref="M24:N24"/>
    <mergeCell ref="C40:D40"/>
    <mergeCell ref="F40:G40"/>
    <mergeCell ref="C41:D41"/>
    <mergeCell ref="F41:G41"/>
    <mergeCell ref="C42:D42"/>
    <mergeCell ref="F42:G42"/>
    <mergeCell ref="E44:G44"/>
    <mergeCell ref="A6:B6"/>
    <mergeCell ref="I6:J6"/>
    <mergeCell ref="C28:D28"/>
    <mergeCell ref="F28:G28"/>
    <mergeCell ref="I28:J28"/>
    <mergeCell ref="C29:D29"/>
    <mergeCell ref="F29:G29"/>
    <mergeCell ref="I29:J29"/>
    <mergeCell ref="I41:J41"/>
    <mergeCell ref="F21:G21"/>
    <mergeCell ref="I22:J22"/>
    <mergeCell ref="C19:G19"/>
    <mergeCell ref="I19:J19"/>
    <mergeCell ref="C23:D23"/>
    <mergeCell ref="F23:G23"/>
    <mergeCell ref="I23:J23"/>
    <mergeCell ref="C27:D27"/>
    <mergeCell ref="F27:G27"/>
    <mergeCell ref="I27:J27"/>
    <mergeCell ref="A76:B76"/>
    <mergeCell ref="C76:D76"/>
    <mergeCell ref="F76:G76"/>
    <mergeCell ref="W47:X47"/>
    <mergeCell ref="K47:L47"/>
    <mergeCell ref="M47:N47"/>
    <mergeCell ref="O47:P47"/>
    <mergeCell ref="Q47:R47"/>
    <mergeCell ref="S47:T47"/>
    <mergeCell ref="U47:V47"/>
    <mergeCell ref="C50:D50"/>
    <mergeCell ref="F50:G50"/>
    <mergeCell ref="C53:D53"/>
    <mergeCell ref="F53:G53"/>
    <mergeCell ref="A60:B60"/>
    <mergeCell ref="A62:B62"/>
    <mergeCell ref="C62:D62"/>
    <mergeCell ref="F62:G62"/>
    <mergeCell ref="A74:B74"/>
    <mergeCell ref="C74:D74"/>
    <mergeCell ref="F74:G74"/>
    <mergeCell ref="C47:D47"/>
    <mergeCell ref="F47:G47"/>
    <mergeCell ref="E48:G48"/>
  </mergeCells>
  <pageMargins left="0.78740157480314965" right="0.59055118110236227" top="0.82677165354330717" bottom="0.47244094488188981" header="0.19685039370078741" footer="0.15748031496062992"/>
  <pageSetup paperSize="9" scale="55" orientation="portrait" r:id="rId1"/>
  <headerFooter alignWithMargins="0">
    <oddHeader>&amp;L&amp;G&amp;R&amp;G</oddHeader>
    <oddFooter>&amp;L&amp;"Arial,Standard"&amp;F; &amp;A&amp;C&amp;D / &amp;T&amp;R&amp;P / &amp;N</oddFooter>
  </headerFooter>
  <drawing r:id="rId2"/>
  <legacyDrawingHF r:id="rId3"/>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f:record ref="">
    <f:field ref="objname" par="" text="044 Evaluationstabelle"/>
    <f:field ref="objsubject" par="" text=""/>
    <f:field ref="objcreatedby" par="" text="Ruchti, Marcel (ASTRA - Rum)"/>
    <f:field ref="objcreatedat" par="" text="26.04.2017 08:51:46"/>
    <f:field ref="objchangedby" par="" text="Ruchti, Marcel (ASTRA - Rum)"/>
    <f:field ref="objmodifiedat" par="" text="26.04.2017 08:51:46"/>
    <f:field ref="doc_FSCFOLIO_1_1001_FieldDocumentNumber" par="" text=""/>
    <f:field ref="doc_FSCFOLIO_1_1001_FieldSubject" par="" text=""/>
    <f:field ref="FSCFOLIO_1_1001_FieldCurrentUser" par="" text="Sascha Gohl"/>
    <f:field ref="CCAPRECONFIG_15_1001_Objektname" par="" text="044 Evaluationstabelle"/>
    <f:field ref="CHPRECONFIG_1_1001_Objektname" par="" text="044 Evaluationstabelle"/>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15</vt:i4>
      </vt:variant>
    </vt:vector>
  </HeadingPairs>
  <TitlesOfParts>
    <vt:vector size="31" baseType="lpstr">
      <vt:lpstr>Hinweise</vt:lpstr>
      <vt:lpstr>Übersicht</vt:lpstr>
      <vt:lpstr>Anbieter A</vt:lpstr>
      <vt:lpstr>Anbieter B</vt:lpstr>
      <vt:lpstr>Anbieter C</vt:lpstr>
      <vt:lpstr>Anbieter D</vt:lpstr>
      <vt:lpstr>Anbieter E</vt:lpstr>
      <vt:lpstr>Anbieter F</vt:lpstr>
      <vt:lpstr>Anbieter G</vt:lpstr>
      <vt:lpstr>Anbieter H</vt:lpstr>
      <vt:lpstr>Anbieter I</vt:lpstr>
      <vt:lpstr>Anbieter J</vt:lpstr>
      <vt:lpstr>Anbieter K</vt:lpstr>
      <vt:lpstr>Anbieter L</vt:lpstr>
      <vt:lpstr>bereinigter Angebotspreis</vt:lpstr>
      <vt:lpstr>Anonymisierte Übersicht</vt:lpstr>
      <vt:lpstr>'Anbieter A'!Druckbereich</vt:lpstr>
      <vt:lpstr>'Anbieter B'!Druckbereich</vt:lpstr>
      <vt:lpstr>'Anbieter C'!Druckbereich</vt:lpstr>
      <vt:lpstr>'Anbieter D'!Druckbereich</vt:lpstr>
      <vt:lpstr>'Anbieter E'!Druckbereich</vt:lpstr>
      <vt:lpstr>'Anbieter F'!Druckbereich</vt:lpstr>
      <vt:lpstr>'Anbieter G'!Druckbereich</vt:lpstr>
      <vt:lpstr>'Anbieter H'!Druckbereich</vt:lpstr>
      <vt:lpstr>'Anbieter I'!Druckbereich</vt:lpstr>
      <vt:lpstr>'Anbieter J'!Druckbereich</vt:lpstr>
      <vt:lpstr>'Anbieter K'!Druckbereich</vt:lpstr>
      <vt:lpstr>'Anbieter L'!Druckbereich</vt:lpstr>
      <vt:lpstr>'Anonymisierte Übersicht'!Druckbereich</vt:lpstr>
      <vt:lpstr>'bereinigter Angebotspreis'!Druckbereich</vt:lpstr>
      <vt:lpstr>Übersicht!Druckbereich</vt:lpstr>
    </vt:vector>
  </TitlesOfParts>
  <Company>Bundesamt für Strassen ASTRA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Evaluationstabelle</dc:title>
  <dc:creator>Stefan Mader</dc:creator>
  <cp:lastModifiedBy>Reichlin Daniel ASTRA</cp:lastModifiedBy>
  <cp:lastPrinted>2017-02-06T13:50:30Z</cp:lastPrinted>
  <dcterms:created xsi:type="dcterms:W3CDTF">2001-12-21T10:26:00Z</dcterms:created>
  <dcterms:modified xsi:type="dcterms:W3CDTF">2017-02-06T13:53:05Z</dcterms:modified>
</cp:coreProperties>
</file>

<file path=docProps/custom.xml><?xml version="1.0" encoding="utf-8"?>
<Properties xmlns="http://schemas.openxmlformats.org/officeDocument/2006/custom-properties" xmlns:vt="http://schemas.openxmlformats.org/officeDocument/2006/docPropsVTypes">
  <property name="FSC#COOSYSTEM@1.1:Container" pid="2" fmtid="{D5CDD505-2E9C-101B-9397-08002B2CF9AE}">
    <vt:lpwstr>COO.2045.100.2.6251933</vt:lpwstr>
  </property>
  <property name="FSC#COOELAK@1.1001:Subject" pid="3" fmtid="{D5CDD505-2E9C-101B-9397-08002B2CF9AE}">
    <vt:lpwstr/>
  </property>
  <property name="FSC#COOELAK@1.1001:FileReference" pid="4" fmtid="{D5CDD505-2E9C-101B-9397-08002B2CF9AE}">
    <vt:lpwstr/>
  </property>
  <property name="FSC#COOELAK@1.1001:FileRefYear" pid="5" fmtid="{D5CDD505-2E9C-101B-9397-08002B2CF9AE}">
    <vt:lpwstr/>
  </property>
  <property name="FSC#COOELAK@1.1001:FileRefOrdinal" pid="6" fmtid="{D5CDD505-2E9C-101B-9397-08002B2CF9AE}">
    <vt:lpwstr/>
  </property>
  <property name="FSC#COOELAK@1.1001:FileRefOU" pid="7" fmtid="{D5CDD505-2E9C-101B-9397-08002B2CF9AE}">
    <vt:lpwstr/>
  </property>
  <property name="FSC#COOELAK@1.1001:Organization" pid="8" fmtid="{D5CDD505-2E9C-101B-9397-08002B2CF9AE}">
    <vt:lpwstr/>
  </property>
  <property name="FSC#COOELAK@1.1001:Owner" pid="9" fmtid="{D5CDD505-2E9C-101B-9397-08002B2CF9AE}">
    <vt:lpwstr>Ruchti Marcel, Bern</vt:lpwstr>
  </property>
  <property name="FSC#COOELAK@1.1001:OwnerExtension" pid="10" fmtid="{D5CDD505-2E9C-101B-9397-08002B2CF9AE}">
    <vt:lpwstr>+41 58 463 42 42</vt:lpwstr>
  </property>
  <property name="FSC#COOELAK@1.1001:OwnerFaxExtension" pid="11" fmtid="{D5CDD505-2E9C-101B-9397-08002B2CF9AE}">
    <vt:lpwstr>+41 58 463 23 03</vt:lpwstr>
  </property>
  <property name="FSC#COOELAK@1.1001:DispatchedBy" pid="12" fmtid="{D5CDD505-2E9C-101B-9397-08002B2CF9AE}">
    <vt:lpwstr/>
  </property>
  <property name="FSC#COOELAK@1.1001:DispatchedAt" pid="13" fmtid="{D5CDD505-2E9C-101B-9397-08002B2CF9AE}">
    <vt:lpwstr/>
  </property>
  <property name="FSC#COOELAK@1.1001:ApprovedBy" pid="14" fmtid="{D5CDD505-2E9C-101B-9397-08002B2CF9AE}">
    <vt:lpwstr/>
  </property>
  <property name="FSC#COOELAK@1.1001:ApprovedAt" pid="15" fmtid="{D5CDD505-2E9C-101B-9397-08002B2CF9AE}">
    <vt:lpwstr/>
  </property>
  <property name="FSC#COOELAK@1.1001:Department" pid="16" fmtid="{D5CDD505-2E9C-101B-9397-08002B2CF9AE}">
    <vt:lpwstr>Rechtsdienst und Landerwerb (ASTRA)</vt:lpwstr>
  </property>
  <property name="FSC#COOELAK@1.1001:CreatedAt" pid="17" fmtid="{D5CDD505-2E9C-101B-9397-08002B2CF9AE}">
    <vt:lpwstr>26.04.2017</vt:lpwstr>
  </property>
  <property name="FSC#COOELAK@1.1001:OU" pid="18" fmtid="{D5CDD505-2E9C-101B-9397-08002B2CF9AE}">
    <vt:lpwstr>Rechtsdienst und Landerwerb (ASTRA)</vt:lpwstr>
  </property>
  <property name="FSC#COOELAK@1.1001:Priority" pid="19" fmtid="{D5CDD505-2E9C-101B-9397-08002B2CF9AE}">
    <vt:lpwstr> ()</vt:lpwstr>
  </property>
  <property name="FSC#COOELAK@1.1001:ObjBarCode" pid="20" fmtid="{D5CDD505-2E9C-101B-9397-08002B2CF9AE}">
    <vt:lpwstr>*COO.2045.100.2.6251933*</vt:lpwstr>
  </property>
  <property name="FSC#COOELAK@1.1001:RefBarCode" pid="21" fmtid="{D5CDD505-2E9C-101B-9397-08002B2CF9AE}">
    <vt:lpwstr/>
  </property>
  <property name="FSC#COOELAK@1.1001:FileRefBarCode" pid="22" fmtid="{D5CDD505-2E9C-101B-9397-08002B2CF9AE}">
    <vt:lpwstr>**</vt:lpwstr>
  </property>
  <property name="FSC#COOELAK@1.1001:ExternalRef" pid="23" fmtid="{D5CDD505-2E9C-101B-9397-08002B2CF9AE}">
    <vt:lpwstr/>
  </property>
  <property name="FSC#COOELAK@1.1001:IncomingNumber" pid="24" fmtid="{D5CDD505-2E9C-101B-9397-08002B2CF9AE}">
    <vt:lpwstr/>
  </property>
  <property name="FSC#COOELAK@1.1001:IncomingSubject" pid="25" fmtid="{D5CDD505-2E9C-101B-9397-08002B2CF9AE}">
    <vt:lpwstr/>
  </property>
  <property name="FSC#COOELAK@1.1001:ProcessResponsible" pid="26" fmtid="{D5CDD505-2E9C-101B-9397-08002B2CF9AE}">
    <vt:lpwstr/>
  </property>
  <property name="FSC#COOELAK@1.1001:ProcessResponsiblePhone" pid="27" fmtid="{D5CDD505-2E9C-101B-9397-08002B2CF9AE}">
    <vt:lpwstr/>
  </property>
  <property name="FSC#COOELAK@1.1001:ProcessResponsibleMail" pid="28" fmtid="{D5CDD505-2E9C-101B-9397-08002B2CF9AE}">
    <vt:lpwstr/>
  </property>
  <property name="FSC#COOELAK@1.1001:ProcessResponsibleFax" pid="29" fmtid="{D5CDD505-2E9C-101B-9397-08002B2CF9AE}">
    <vt:lpwstr/>
  </property>
  <property name="FSC#COOELAK@1.1001:ApproverFirstName" pid="30" fmtid="{D5CDD505-2E9C-101B-9397-08002B2CF9AE}">
    <vt:lpwstr/>
  </property>
  <property name="FSC#COOELAK@1.1001:ApproverSurName" pid="31" fmtid="{D5CDD505-2E9C-101B-9397-08002B2CF9AE}">
    <vt:lpwstr/>
  </property>
  <property name="FSC#COOELAK@1.1001:ApproverTitle" pid="32" fmtid="{D5CDD505-2E9C-101B-9397-08002B2CF9AE}">
    <vt:lpwstr/>
  </property>
  <property name="FSC#COOELAK@1.1001:ExternalDate" pid="33" fmtid="{D5CDD505-2E9C-101B-9397-08002B2CF9AE}">
    <vt:lpwstr/>
  </property>
  <property name="FSC#COOELAK@1.1001:SettlementApprovedAt" pid="34" fmtid="{D5CDD505-2E9C-101B-9397-08002B2CF9AE}">
    <vt:lpwstr/>
  </property>
  <property name="FSC#COOELAK@1.1001:BaseNumber" pid="35" fmtid="{D5CDD505-2E9C-101B-9397-08002B2CF9AE}">
    <vt:lpwstr/>
  </property>
  <property name="FSC#ELAKGOV@1.1001:PersonalSubjGender" pid="36" fmtid="{D5CDD505-2E9C-101B-9397-08002B2CF9AE}">
    <vt:lpwstr/>
  </property>
  <property name="FSC#ELAKGOV@1.1001:PersonalSubjFirstName" pid="37" fmtid="{D5CDD505-2E9C-101B-9397-08002B2CF9AE}">
    <vt:lpwstr/>
  </property>
  <property name="FSC#ELAKGOV@1.1001:PersonalSubjSurName" pid="38" fmtid="{D5CDD505-2E9C-101B-9397-08002B2CF9AE}">
    <vt:lpwstr/>
  </property>
  <property name="FSC#ELAKGOV@1.1001:PersonalSubjSalutation" pid="39" fmtid="{D5CDD505-2E9C-101B-9397-08002B2CF9AE}">
    <vt:lpwstr/>
  </property>
  <property name="FSC#ELAKGOV@1.1001:PersonalSubjAddress" pid="40" fmtid="{D5CDD505-2E9C-101B-9397-08002B2CF9AE}">
    <vt:lpwstr/>
  </property>
  <property name="FSC#ASTRACFG@15.1700:Abs_Fachbereich" pid="41" fmtid="{D5CDD505-2E9C-101B-9397-08002B2CF9AE}">
    <vt:lpwstr/>
  </property>
  <property name="FSC#ASTRACFG@15.1700:Abs_Fachbereichsfunktion" pid="42" fmtid="{D5CDD505-2E9C-101B-9397-08002B2CF9AE}">
    <vt:lpwstr/>
  </property>
  <property name="FSC#ASTRACFG@15.1700:Absender_Fusszeilen" pid="43" fmtid="{D5CDD505-2E9C-101B-9397-08002B2CF9AE}">
    <vt:lpwstr/>
  </property>
  <property name="FSC#ASTRACFG@15.1700:Abteilung" pid="44" fmtid="{D5CDD505-2E9C-101B-9397-08002B2CF9AE}">
    <vt:lpwstr/>
  </property>
  <property name="FSC#ASTRACFG@15.1700:Bereich" pid="45" fmtid="{D5CDD505-2E9C-101B-9397-08002B2CF9AE}">
    <vt:lpwstr/>
  </property>
  <property name="FSC#ASTRACFG@15.1700:Fachbereich" pid="46" fmtid="{D5CDD505-2E9C-101B-9397-08002B2CF9AE}">
    <vt:lpwstr/>
  </property>
  <property name="FSC#ASTRACFG@15.1700:FilialeOrt" pid="47" fmtid="{D5CDD505-2E9C-101B-9397-08002B2CF9AE}">
    <vt:lpwstr/>
  </property>
  <property name="FSC#ASTRACFG@15.1700:Funktion" pid="48" fmtid="{D5CDD505-2E9C-101B-9397-08002B2CF9AE}">
    <vt:lpwstr/>
  </property>
  <property name="FSC#ASTRACFG@15.1700:Postadresse" pid="49" fmtid="{D5CDD505-2E9C-101B-9397-08002B2CF9AE}">
    <vt:lpwstr/>
  </property>
  <property name="FSC#ASTRACFG@15.1700:Standortadresse" pid="50" fmtid="{D5CDD505-2E9C-101B-9397-08002B2CF9AE}">
    <vt:lpwstr/>
  </property>
  <property name="FSC#UVEKCFG@15.1700:Function" pid="51" fmtid="{D5CDD505-2E9C-101B-9397-08002B2CF9AE}">
    <vt:lpwstr/>
  </property>
  <property name="FSC#UVEKCFG@15.1700:FileRespOrg" pid="52" fmtid="{D5CDD505-2E9C-101B-9397-08002B2CF9AE}">
    <vt:lpwstr/>
  </property>
  <property name="FSC#UVEKCFG@15.1700:DefaultGroupFileResponsible" pid="53" fmtid="{D5CDD505-2E9C-101B-9397-08002B2CF9AE}">
    <vt:lpwstr/>
  </property>
  <property name="FSC#UVEKCFG@15.1700:FileRespFunction" pid="54" fmtid="{D5CDD505-2E9C-101B-9397-08002B2CF9AE}">
    <vt:lpwstr/>
  </property>
  <property name="FSC#UVEKCFG@15.1700:AssignedClassification" pid="55" fmtid="{D5CDD505-2E9C-101B-9397-08002B2CF9AE}">
    <vt:lpwstr/>
  </property>
  <property name="FSC#UVEKCFG@15.1700:AssignedClassificationCode" pid="56" fmtid="{D5CDD505-2E9C-101B-9397-08002B2CF9AE}">
    <vt:lpwstr/>
  </property>
  <property name="FSC#UVEKCFG@15.1700:FileResponsible" pid="57" fmtid="{D5CDD505-2E9C-101B-9397-08002B2CF9AE}">
    <vt:lpwstr/>
  </property>
  <property name="FSC#UVEKCFG@15.1700:FileResponsibleTel" pid="58" fmtid="{D5CDD505-2E9C-101B-9397-08002B2CF9AE}">
    <vt:lpwstr/>
  </property>
  <property name="FSC#UVEKCFG@15.1700:FileResponsibleEmail" pid="59" fmtid="{D5CDD505-2E9C-101B-9397-08002B2CF9AE}">
    <vt:lpwstr/>
  </property>
  <property name="FSC#UVEKCFG@15.1700:FileResponsibleFax" pid="60" fmtid="{D5CDD505-2E9C-101B-9397-08002B2CF9AE}">
    <vt:lpwstr/>
  </property>
  <property name="FSC#UVEKCFG@15.1700:FileResponsibleAddress" pid="61" fmtid="{D5CDD505-2E9C-101B-9397-08002B2CF9AE}">
    <vt:lpwstr/>
  </property>
  <property name="FSC#UVEKCFG@15.1700:FileResponsibleStreet" pid="62" fmtid="{D5CDD505-2E9C-101B-9397-08002B2CF9AE}">
    <vt:lpwstr/>
  </property>
  <property name="FSC#UVEKCFG@15.1700:FileResponsiblezipcode" pid="63" fmtid="{D5CDD505-2E9C-101B-9397-08002B2CF9AE}">
    <vt:lpwstr/>
  </property>
  <property name="FSC#UVEKCFG@15.1700:FileResponsiblecity" pid="64" fmtid="{D5CDD505-2E9C-101B-9397-08002B2CF9AE}">
    <vt:lpwstr/>
  </property>
  <property name="FSC#UVEKCFG@15.1700:FileResponsibleAbbreviation" pid="65" fmtid="{D5CDD505-2E9C-101B-9397-08002B2CF9AE}">
    <vt:lpwstr/>
  </property>
  <property name="FSC#UVEKCFG@15.1700:FileRespOrgHome" pid="66" fmtid="{D5CDD505-2E9C-101B-9397-08002B2CF9AE}">
    <vt:lpwstr/>
  </property>
  <property name="FSC#UVEKCFG@15.1700:CurrUserAbbreviation" pid="67" fmtid="{D5CDD505-2E9C-101B-9397-08002B2CF9AE}">
    <vt:lpwstr>Gos</vt:lpwstr>
  </property>
  <property name="FSC#UVEKCFG@15.1700:CategoryReference" pid="68" fmtid="{D5CDD505-2E9C-101B-9397-08002B2CF9AE}">
    <vt:lpwstr/>
  </property>
  <property name="FSC#UVEKCFG@15.1700:cooAddress" pid="69" fmtid="{D5CDD505-2E9C-101B-9397-08002B2CF9AE}">
    <vt:lpwstr>COO.2045.100.2.6251933</vt:lpwstr>
  </property>
  <property name="FSC#UVEKCFG@15.1700:sleeveFileReference" pid="70" fmtid="{D5CDD505-2E9C-101B-9397-08002B2CF9AE}">
    <vt:lpwstr/>
  </property>
  <property name="FSC#UVEKCFG@15.1700:BureauName" pid="71" fmtid="{D5CDD505-2E9C-101B-9397-08002B2CF9AE}">
    <vt:lpwstr>Bundesamt für Strassen</vt:lpwstr>
  </property>
  <property name="FSC#UVEKCFG@15.1700:BureauShortName" pid="72" fmtid="{D5CDD505-2E9C-101B-9397-08002B2CF9AE}">
    <vt:lpwstr>ASTRA</vt:lpwstr>
  </property>
  <property name="FSC#UVEKCFG@15.1700:BureauWebsite" pid="73" fmtid="{D5CDD505-2E9C-101B-9397-08002B2CF9AE}">
    <vt:lpwstr>www.astra.admin.ch</vt:lpwstr>
  </property>
  <property name="FSC#UVEKCFG@15.1700:SubFileTitle" pid="74" fmtid="{D5CDD505-2E9C-101B-9397-08002B2CF9AE}">
    <vt:lpwstr/>
  </property>
  <property name="FSC#UVEKCFG@15.1700:ForeignNumber" pid="75" fmtid="{D5CDD505-2E9C-101B-9397-08002B2CF9AE}">
    <vt:lpwstr/>
  </property>
  <property name="FSC#UVEKCFG@15.1700:Amtstitel" pid="76" fmtid="{D5CDD505-2E9C-101B-9397-08002B2CF9AE}">
    <vt:lpwstr/>
  </property>
  <property name="FSC#UVEKCFG@15.1700:ZusendungAm" pid="77" fmtid="{D5CDD505-2E9C-101B-9397-08002B2CF9AE}">
    <vt:lpwstr/>
  </property>
  <property name="FSC#UVEKCFG@15.1700:SignerLeft" pid="78" fmtid="{D5CDD505-2E9C-101B-9397-08002B2CF9AE}">
    <vt:lpwstr/>
  </property>
  <property name="FSC#UVEKCFG@15.1700:SignerRight" pid="79" fmtid="{D5CDD505-2E9C-101B-9397-08002B2CF9AE}">
    <vt:lpwstr/>
  </property>
  <property name="FSC#UVEKCFG@15.1700:SignerLeftJobTitle" pid="80" fmtid="{D5CDD505-2E9C-101B-9397-08002B2CF9AE}">
    <vt:lpwstr/>
  </property>
  <property name="FSC#UVEKCFG@15.1700:SignerRightJobTitle" pid="81" fmtid="{D5CDD505-2E9C-101B-9397-08002B2CF9AE}">
    <vt:lpwstr/>
  </property>
  <property name="FSC#UVEKCFG@15.1700:SignerLeftFunction" pid="82" fmtid="{D5CDD505-2E9C-101B-9397-08002B2CF9AE}">
    <vt:lpwstr/>
  </property>
  <property name="FSC#UVEKCFG@15.1700:SignerRightFunction" pid="83" fmtid="{D5CDD505-2E9C-101B-9397-08002B2CF9AE}">
    <vt:lpwstr/>
  </property>
  <property name="FSC#UVEKCFG@15.1700:SignerLeftUserRoleGroup" pid="84" fmtid="{D5CDD505-2E9C-101B-9397-08002B2CF9AE}">
    <vt:lpwstr/>
  </property>
  <property name="FSC#UVEKCFG@15.1700:SignerRightUserRoleGroup" pid="85" fmtid="{D5CDD505-2E9C-101B-9397-08002B2CF9AE}">
    <vt:lpwstr/>
  </property>
  <property name="FSC#UVEKCFG@15.1700:DocumentNumber" pid="86" fmtid="{D5CDD505-2E9C-101B-9397-08002B2CF9AE}">
    <vt:lpwstr/>
  </property>
  <property name="FSC#UVEKCFG@15.1700:AssignmentNumber" pid="87" fmtid="{D5CDD505-2E9C-101B-9397-08002B2CF9AE}">
    <vt:lpwstr/>
  </property>
  <property name="FSC#UVEKCFG@15.1700:EM_Personal" pid="88" fmtid="{D5CDD505-2E9C-101B-9397-08002B2CF9AE}">
    <vt:lpwstr/>
  </property>
  <property name="FSC#UVEKCFG@15.1700:EM_Geschlecht" pid="89" fmtid="{D5CDD505-2E9C-101B-9397-08002B2CF9AE}">
    <vt:lpwstr/>
  </property>
  <property name="FSC#UVEKCFG@15.1700:EM_GebDatum" pid="90" fmtid="{D5CDD505-2E9C-101B-9397-08002B2CF9AE}">
    <vt:lpwstr/>
  </property>
  <property name="FSC#UVEKCFG@15.1700:EM_Funktion" pid="91" fmtid="{D5CDD505-2E9C-101B-9397-08002B2CF9AE}">
    <vt:lpwstr/>
  </property>
  <property name="FSC#UVEKCFG@15.1700:EM_Beruf" pid="92" fmtid="{D5CDD505-2E9C-101B-9397-08002B2CF9AE}">
    <vt:lpwstr/>
  </property>
  <property name="FSC#UVEKCFG@15.1700:EM_SVNR" pid="93" fmtid="{D5CDD505-2E9C-101B-9397-08002B2CF9AE}">
    <vt:lpwstr/>
  </property>
  <property name="FSC#UVEKCFG@15.1700:EM_Familienstand" pid="94" fmtid="{D5CDD505-2E9C-101B-9397-08002B2CF9AE}">
    <vt:lpwstr/>
  </property>
  <property name="FSC#UVEKCFG@15.1700:EM_Muttersprache" pid="95" fmtid="{D5CDD505-2E9C-101B-9397-08002B2CF9AE}">
    <vt:lpwstr/>
  </property>
  <property name="FSC#UVEKCFG@15.1700:EM_Geboren_in" pid="96" fmtid="{D5CDD505-2E9C-101B-9397-08002B2CF9AE}">
    <vt:lpwstr/>
  </property>
  <property name="FSC#UVEKCFG@15.1700:EM_Briefanrede" pid="97" fmtid="{D5CDD505-2E9C-101B-9397-08002B2CF9AE}">
    <vt:lpwstr/>
  </property>
  <property name="FSC#UVEKCFG@15.1700:EM_Kommunikationssprache" pid="98" fmtid="{D5CDD505-2E9C-101B-9397-08002B2CF9AE}">
    <vt:lpwstr/>
  </property>
  <property name="FSC#UVEKCFG@15.1700:EM_Webseite" pid="99" fmtid="{D5CDD505-2E9C-101B-9397-08002B2CF9AE}">
    <vt:lpwstr/>
  </property>
  <property name="FSC#UVEKCFG@15.1700:EM_TelNr_Business" pid="100" fmtid="{D5CDD505-2E9C-101B-9397-08002B2CF9AE}">
    <vt:lpwstr/>
  </property>
  <property name="FSC#UVEKCFG@15.1700:EM_TelNr_Private" pid="101" fmtid="{D5CDD505-2E9C-101B-9397-08002B2CF9AE}">
    <vt:lpwstr/>
  </property>
  <property name="FSC#UVEKCFG@15.1700:EM_TelNr_Mobile" pid="102" fmtid="{D5CDD505-2E9C-101B-9397-08002B2CF9AE}">
    <vt:lpwstr/>
  </property>
  <property name="FSC#UVEKCFG@15.1700:EM_TelNr_Other" pid="103" fmtid="{D5CDD505-2E9C-101B-9397-08002B2CF9AE}">
    <vt:lpwstr/>
  </property>
  <property name="FSC#UVEKCFG@15.1700:EM_TelNr_Fax" pid="104" fmtid="{D5CDD505-2E9C-101B-9397-08002B2CF9AE}">
    <vt:lpwstr/>
  </property>
  <property name="FSC#UVEKCFG@15.1700:EM_EMail1" pid="105" fmtid="{D5CDD505-2E9C-101B-9397-08002B2CF9AE}">
    <vt:lpwstr/>
  </property>
  <property name="FSC#UVEKCFG@15.1700:EM_EMail2" pid="106" fmtid="{D5CDD505-2E9C-101B-9397-08002B2CF9AE}">
    <vt:lpwstr/>
  </property>
  <property name="FSC#UVEKCFG@15.1700:EM_EMail3" pid="107" fmtid="{D5CDD505-2E9C-101B-9397-08002B2CF9AE}">
    <vt:lpwstr/>
  </property>
  <property name="FSC#UVEKCFG@15.1700:EM_Name" pid="108" fmtid="{D5CDD505-2E9C-101B-9397-08002B2CF9AE}">
    <vt:lpwstr/>
  </property>
  <property name="FSC#UVEKCFG@15.1700:EM_UID" pid="109" fmtid="{D5CDD505-2E9C-101B-9397-08002B2CF9AE}">
    <vt:lpwstr/>
  </property>
  <property name="FSC#UVEKCFG@15.1700:EM_Rechtsform" pid="110" fmtid="{D5CDD505-2E9C-101B-9397-08002B2CF9AE}">
    <vt:lpwstr/>
  </property>
  <property name="FSC#UVEKCFG@15.1700:EM_Klassifizierung" pid="111" fmtid="{D5CDD505-2E9C-101B-9397-08002B2CF9AE}">
    <vt:lpwstr/>
  </property>
  <property name="FSC#UVEKCFG@15.1700:EM_Gruendungsjahr" pid="112" fmtid="{D5CDD505-2E9C-101B-9397-08002B2CF9AE}">
    <vt:lpwstr/>
  </property>
  <property name="FSC#UVEKCFG@15.1700:EM_Versandart" pid="113" fmtid="{D5CDD505-2E9C-101B-9397-08002B2CF9AE}">
    <vt:lpwstr/>
  </property>
  <property name="FSC#UVEKCFG@15.1700:EM_Versandvermek" pid="114" fmtid="{D5CDD505-2E9C-101B-9397-08002B2CF9AE}">
    <vt:lpwstr/>
  </property>
  <property name="FSC#UVEKCFG@15.1700:EM_Anrede" pid="115" fmtid="{D5CDD505-2E9C-101B-9397-08002B2CF9AE}">
    <vt:lpwstr/>
  </property>
  <property name="FSC#UVEKCFG@15.1700:EM_Titel" pid="116" fmtid="{D5CDD505-2E9C-101B-9397-08002B2CF9AE}">
    <vt:lpwstr/>
  </property>
  <property name="FSC#UVEKCFG@15.1700:EM_Nachgestellter_Titel" pid="117" fmtid="{D5CDD505-2E9C-101B-9397-08002B2CF9AE}">
    <vt:lpwstr/>
  </property>
  <property name="FSC#UVEKCFG@15.1700:EM_Vorname" pid="118" fmtid="{D5CDD505-2E9C-101B-9397-08002B2CF9AE}">
    <vt:lpwstr/>
  </property>
  <property name="FSC#UVEKCFG@15.1700:EM_Nachname" pid="119" fmtid="{D5CDD505-2E9C-101B-9397-08002B2CF9AE}">
    <vt:lpwstr/>
  </property>
  <property name="FSC#UVEKCFG@15.1700:EM_Kurzbezeichnung" pid="120" fmtid="{D5CDD505-2E9C-101B-9397-08002B2CF9AE}">
    <vt:lpwstr/>
  </property>
  <property name="FSC#UVEKCFG@15.1700:EM_Organisations_Zeile_1" pid="121" fmtid="{D5CDD505-2E9C-101B-9397-08002B2CF9AE}">
    <vt:lpwstr/>
  </property>
  <property name="FSC#UVEKCFG@15.1700:EM_Organisations_Zeile_2" pid="122" fmtid="{D5CDD505-2E9C-101B-9397-08002B2CF9AE}">
    <vt:lpwstr/>
  </property>
  <property name="FSC#UVEKCFG@15.1700:EM_Organisations_Zeile_3" pid="123" fmtid="{D5CDD505-2E9C-101B-9397-08002B2CF9AE}">
    <vt:lpwstr/>
  </property>
  <property name="FSC#UVEKCFG@15.1700:EM_Strasse" pid="124" fmtid="{D5CDD505-2E9C-101B-9397-08002B2CF9AE}">
    <vt:lpwstr/>
  </property>
  <property name="FSC#UVEKCFG@15.1700:EM_Hausnummer" pid="125" fmtid="{D5CDD505-2E9C-101B-9397-08002B2CF9AE}">
    <vt:lpwstr/>
  </property>
  <property name="FSC#UVEKCFG@15.1700:EM_Strasse2" pid="126" fmtid="{D5CDD505-2E9C-101B-9397-08002B2CF9AE}">
    <vt:lpwstr/>
  </property>
  <property name="FSC#UVEKCFG@15.1700:EM_Hausnummer_Zusatz" pid="127" fmtid="{D5CDD505-2E9C-101B-9397-08002B2CF9AE}">
    <vt:lpwstr/>
  </property>
  <property name="FSC#UVEKCFG@15.1700:EM_Postfach" pid="128" fmtid="{D5CDD505-2E9C-101B-9397-08002B2CF9AE}">
    <vt:lpwstr/>
  </property>
  <property name="FSC#UVEKCFG@15.1700:EM_PLZ" pid="129" fmtid="{D5CDD505-2E9C-101B-9397-08002B2CF9AE}">
    <vt:lpwstr/>
  </property>
  <property name="FSC#UVEKCFG@15.1700:EM_Ort" pid="130" fmtid="{D5CDD505-2E9C-101B-9397-08002B2CF9AE}">
    <vt:lpwstr/>
  </property>
  <property name="FSC#UVEKCFG@15.1700:EM_Land" pid="131" fmtid="{D5CDD505-2E9C-101B-9397-08002B2CF9AE}">
    <vt:lpwstr/>
  </property>
  <property name="FSC#UVEKCFG@15.1700:EM_E_Mail_Adresse" pid="132" fmtid="{D5CDD505-2E9C-101B-9397-08002B2CF9AE}">
    <vt:lpwstr/>
  </property>
  <property name="FSC#UVEKCFG@15.1700:EM_Funktionsbezeichnung" pid="133" fmtid="{D5CDD505-2E9C-101B-9397-08002B2CF9AE}">
    <vt:lpwstr/>
  </property>
  <property name="FSC#UVEKCFG@15.1700:EM_Serienbrieffeld_1" pid="134" fmtid="{D5CDD505-2E9C-101B-9397-08002B2CF9AE}">
    <vt:lpwstr/>
  </property>
  <property name="FSC#UVEKCFG@15.1700:EM_Serienbrieffeld_2" pid="135" fmtid="{D5CDD505-2E9C-101B-9397-08002B2CF9AE}">
    <vt:lpwstr/>
  </property>
  <property name="FSC#UVEKCFG@15.1700:EM_Serienbrieffeld_3" pid="136" fmtid="{D5CDD505-2E9C-101B-9397-08002B2CF9AE}">
    <vt:lpwstr/>
  </property>
  <property name="FSC#UVEKCFG@15.1700:EM_Serienbrieffeld_4" pid="137" fmtid="{D5CDD505-2E9C-101B-9397-08002B2CF9AE}">
    <vt:lpwstr/>
  </property>
  <property name="FSC#UVEKCFG@15.1700:EM_Serienbrieffeld_5" pid="138" fmtid="{D5CDD505-2E9C-101B-9397-08002B2CF9AE}">
    <vt:lpwstr/>
  </property>
  <property name="FSC#UVEKCFG@15.1700:EM_Address" pid="139" fmtid="{D5CDD505-2E9C-101B-9397-08002B2CF9AE}">
    <vt:lpwstr/>
  </property>
  <property name="FSC#UVEKCFG@15.1700:Abs_Nachname" pid="140" fmtid="{D5CDD505-2E9C-101B-9397-08002B2CF9AE}">
    <vt:lpwstr/>
  </property>
  <property name="FSC#UVEKCFG@15.1700:Abs_Vorname" pid="141" fmtid="{D5CDD505-2E9C-101B-9397-08002B2CF9AE}">
    <vt:lpwstr/>
  </property>
  <property name="FSC#UVEKCFG@15.1700:Abs_Zeichen" pid="142" fmtid="{D5CDD505-2E9C-101B-9397-08002B2CF9AE}">
    <vt:lpwstr/>
  </property>
  <property name="FSC#UVEKCFG@15.1700:Anrede" pid="143" fmtid="{D5CDD505-2E9C-101B-9397-08002B2CF9AE}">
    <vt:lpwstr/>
  </property>
  <property name="FSC#UVEKCFG@15.1700:EM_Versandartspez" pid="144" fmtid="{D5CDD505-2E9C-101B-9397-08002B2CF9AE}">
    <vt:lpwstr/>
  </property>
  <property name="FSC#UVEKCFG@15.1700:Briefdatum" pid="145" fmtid="{D5CDD505-2E9C-101B-9397-08002B2CF9AE}">
    <vt:lpwstr/>
  </property>
  <property name="FSC#UVEKCFG@15.1700:Empf_Zeichen" pid="146" fmtid="{D5CDD505-2E9C-101B-9397-08002B2CF9AE}">
    <vt:lpwstr/>
  </property>
  <property name="FSC#UVEKCFG@15.1700:FilialePLZ" pid="147" fmtid="{D5CDD505-2E9C-101B-9397-08002B2CF9AE}">
    <vt:lpwstr/>
  </property>
  <property name="FSC#UVEKCFG@15.1700:Gegenstand" pid="148" fmtid="{D5CDD505-2E9C-101B-9397-08002B2CF9AE}">
    <vt:lpwstr/>
  </property>
  <property name="FSC#UVEKCFG@15.1700:Nummer" pid="149" fmtid="{D5CDD505-2E9C-101B-9397-08002B2CF9AE}">
    <vt:lpwstr/>
  </property>
  <property name="FSC#UVEKCFG@15.1700:Unterschrift_Nachname" pid="150" fmtid="{D5CDD505-2E9C-101B-9397-08002B2CF9AE}">
    <vt:lpwstr/>
  </property>
  <property name="FSC#UVEKCFG@15.1700:Unterschrift_Vorname" pid="151" fmtid="{D5CDD505-2E9C-101B-9397-08002B2CF9AE}">
    <vt:lpwstr/>
  </property>
  <property name="FSC#COOELAK@1.1001:CurrentUserRolePos" pid="152" fmtid="{D5CDD505-2E9C-101B-9397-08002B2CF9AE}">
    <vt:lpwstr>Sachbearbeiter/in</vt:lpwstr>
  </property>
  <property name="FSC#COOELAK@1.1001:CurrentUserEmail" pid="153" fmtid="{D5CDD505-2E9C-101B-9397-08002B2CF9AE}">
    <vt:lpwstr>sascha.gohl@astra.admin.ch</vt:lpwstr>
  </property>
  <property name="FSC#ATSTATECFG@1.1001:Office" pid="154" fmtid="{D5CDD505-2E9C-101B-9397-08002B2CF9AE}">
    <vt:lpwstr/>
  </property>
  <property name="FSC#ATSTATECFG@1.1001:Agent" pid="155" fmtid="{D5CDD505-2E9C-101B-9397-08002B2CF9AE}">
    <vt:lpwstr/>
  </property>
  <property name="FSC#ATSTATECFG@1.1001:AgentPhone" pid="156" fmtid="{D5CDD505-2E9C-101B-9397-08002B2CF9AE}">
    <vt:lpwstr/>
  </property>
  <property name="FSC#ATSTATECFG@1.1001:DepartmentFax" pid="157" fmtid="{D5CDD505-2E9C-101B-9397-08002B2CF9AE}">
    <vt:lpwstr/>
  </property>
  <property name="FSC#ATSTATECFG@1.1001:DepartmentEmail" pid="158" fmtid="{D5CDD505-2E9C-101B-9397-08002B2CF9AE}">
    <vt:lpwstr/>
  </property>
  <property name="FSC#ATSTATECFG@1.1001:SubfileDate" pid="159" fmtid="{D5CDD505-2E9C-101B-9397-08002B2CF9AE}">
    <vt:lpwstr/>
  </property>
  <property name="FSC#ATSTATECFG@1.1001:SubfileSubject" pid="160" fmtid="{D5CDD505-2E9C-101B-9397-08002B2CF9AE}">
    <vt:lpwstr/>
  </property>
  <property name="FSC#ATSTATECFG@1.1001:DepartmentZipCode" pid="161" fmtid="{D5CDD505-2E9C-101B-9397-08002B2CF9AE}">
    <vt:lpwstr/>
  </property>
  <property name="FSC#ATSTATECFG@1.1001:DepartmentCountry" pid="162" fmtid="{D5CDD505-2E9C-101B-9397-08002B2CF9AE}">
    <vt:lpwstr/>
  </property>
  <property name="FSC#ATSTATECFG@1.1001:DepartmentCity" pid="163" fmtid="{D5CDD505-2E9C-101B-9397-08002B2CF9AE}">
    <vt:lpwstr/>
  </property>
  <property name="FSC#ATSTATECFG@1.1001:DepartmentStreet" pid="164" fmtid="{D5CDD505-2E9C-101B-9397-08002B2CF9AE}">
    <vt:lpwstr/>
  </property>
  <property name="FSC#ATSTATECFG@1.1001:DepartmentDVR" pid="165" fmtid="{D5CDD505-2E9C-101B-9397-08002B2CF9AE}">
    <vt:lpwstr/>
  </property>
  <property name="FSC#ATSTATECFG@1.1001:DepartmentUID" pid="166" fmtid="{D5CDD505-2E9C-101B-9397-08002B2CF9AE}">
    <vt:lpwstr/>
  </property>
  <property name="FSC#ATSTATECFG@1.1001:SubfileReference" pid="167" fmtid="{D5CDD505-2E9C-101B-9397-08002B2CF9AE}">
    <vt:lpwstr/>
  </property>
  <property name="FSC#ATSTATECFG@1.1001:Clause" pid="168" fmtid="{D5CDD505-2E9C-101B-9397-08002B2CF9AE}">
    <vt:lpwstr/>
  </property>
  <property name="FSC#ATSTATECFG@1.1001:ApprovedSignature" pid="169" fmtid="{D5CDD505-2E9C-101B-9397-08002B2CF9AE}">
    <vt:lpwstr/>
  </property>
  <property name="FSC#ATSTATECFG@1.1001:BankAccount" pid="170" fmtid="{D5CDD505-2E9C-101B-9397-08002B2CF9AE}">
    <vt:lpwstr/>
  </property>
  <property name="FSC#ATSTATECFG@1.1001:BankAccountOwner" pid="171" fmtid="{D5CDD505-2E9C-101B-9397-08002B2CF9AE}">
    <vt:lpwstr/>
  </property>
  <property name="FSC#ATSTATECFG@1.1001:BankInstitute" pid="172" fmtid="{D5CDD505-2E9C-101B-9397-08002B2CF9AE}">
    <vt:lpwstr/>
  </property>
  <property name="FSC#ATSTATECFG@1.1001:BankAccountID" pid="173" fmtid="{D5CDD505-2E9C-101B-9397-08002B2CF9AE}">
    <vt:lpwstr/>
  </property>
  <property name="FSC#ATSTATECFG@1.1001:BankAccountIBAN" pid="174" fmtid="{D5CDD505-2E9C-101B-9397-08002B2CF9AE}">
    <vt:lpwstr/>
  </property>
  <property name="FSC#ATSTATECFG@1.1001:BankAccountBIC" pid="175" fmtid="{D5CDD505-2E9C-101B-9397-08002B2CF9AE}">
    <vt:lpwstr/>
  </property>
  <property name="FSC#ATSTATECFG@1.1001:BankName" pid="176" fmtid="{D5CDD505-2E9C-101B-9397-08002B2CF9AE}">
    <vt:lpwstr/>
  </property>
  <property name="FSC#FSCFOLIO@1.1001:docpropproject" pid="177" fmtid="{D5CDD505-2E9C-101B-9397-08002B2CF9AE}">
    <vt:lpwstr/>
  </property>
</Properties>
</file>