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adb.intra.admin.ch\userhome$\ASTRA-01\U80859593\data\Documents\Prozessmodellierung\Aktuelle Ueberarbeitungen\"/>
    </mc:Choice>
  </mc:AlternateContent>
  <xr:revisionPtr revIDLastSave="0" documentId="13_ncr:9_{454B4D53-DCCF-4377-90CE-562C4721903D}" xr6:coauthVersionLast="47" xr6:coauthVersionMax="47" xr10:uidLastSave="{00000000-0000-0000-0000-000000000000}"/>
  <bookViews>
    <workbookView xWindow="-38510" yWindow="-110" windowWidth="38620" windowHeight="21100" xr2:uid="{FCCAD2C7-F106-436A-98B7-223835C4C63E}"/>
  </bookViews>
  <sheets>
    <sheet name="Deckblatt" sheetId="264" r:id="rId1"/>
  </sheets>
  <definedNames>
    <definedName name="A" localSheetId="0">Deckblatt!$K$17</definedName>
    <definedName name="A">#REF!</definedName>
    <definedName name="B" localSheetId="0">Deckblatt!$K$18</definedName>
    <definedName name="B">#REF!</definedName>
    <definedName name="_xlnm.Print_Area" localSheetId="0">Deckblatt!$A$1:$R$100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4" i="264" l="1"/>
  <c r="M28" i="264"/>
  <c r="D97" i="264"/>
  <c r="N97" i="264" s="1"/>
  <c r="D95" i="264"/>
  <c r="I95" i="264" s="1"/>
  <c r="N16" i="264"/>
  <c r="O16" i="264"/>
  <c r="P16" i="264"/>
  <c r="R17" i="264"/>
  <c r="R22" i="264"/>
  <c r="R23" i="264"/>
  <c r="R24" i="264"/>
  <c r="R25" i="264"/>
  <c r="R27" i="264"/>
  <c r="R41" i="264"/>
  <c r="R42" i="264"/>
  <c r="R43" i="264"/>
  <c r="R44" i="264"/>
  <c r="R45" i="264"/>
  <c r="R46" i="264"/>
  <c r="R47" i="264"/>
  <c r="R48" i="264"/>
  <c r="R49" i="264"/>
  <c r="R50" i="264"/>
  <c r="R51" i="264"/>
  <c r="R52" i="264"/>
  <c r="R53" i="264"/>
  <c r="R54" i="264"/>
  <c r="R55" i="264"/>
  <c r="R56" i="264"/>
  <c r="R57" i="264"/>
  <c r="R58" i="264"/>
  <c r="R59" i="264"/>
  <c r="R60" i="264"/>
  <c r="R61" i="264"/>
  <c r="R62" i="264"/>
  <c r="R63" i="264"/>
  <c r="R64" i="264"/>
  <c r="R65" i="264"/>
  <c r="R66" i="264"/>
  <c r="R67" i="264"/>
  <c r="R68" i="264"/>
  <c r="R69" i="264"/>
  <c r="R70" i="264"/>
  <c r="R71" i="264"/>
  <c r="R72" i="264"/>
  <c r="R73" i="264"/>
  <c r="R74" i="264"/>
  <c r="R75" i="264"/>
  <c r="R76" i="264"/>
  <c r="R77" i="264"/>
  <c r="R78" i="264"/>
  <c r="R79" i="264"/>
  <c r="R80" i="264"/>
  <c r="R81" i="264"/>
  <c r="R82" i="264"/>
  <c r="R83" i="264"/>
  <c r="E84" i="264"/>
  <c r="F84" i="264"/>
  <c r="G84" i="264"/>
  <c r="H84" i="264"/>
  <c r="I84" i="264"/>
  <c r="J84" i="264"/>
  <c r="K84" i="264"/>
  <c r="K98" i="264" s="1"/>
  <c r="L84" i="264"/>
  <c r="L97" i="264" s="1"/>
  <c r="M84" i="264"/>
  <c r="M89" i="264" s="1"/>
  <c r="N84" i="264"/>
  <c r="N98" i="264" s="1"/>
  <c r="O84" i="264"/>
  <c r="O90" i="264" s="1"/>
  <c r="P84" i="264"/>
  <c r="P89" i="264" s="1"/>
  <c r="Q84" i="264"/>
  <c r="E87" i="264"/>
  <c r="F87" i="264"/>
  <c r="G87" i="264"/>
  <c r="H87" i="264"/>
  <c r="I87" i="264"/>
  <c r="J87" i="264"/>
  <c r="K87" i="264"/>
  <c r="L87" i="264"/>
  <c r="M87" i="264"/>
  <c r="N87" i="264"/>
  <c r="O87" i="264"/>
  <c r="P87" i="264"/>
  <c r="Q87" i="264"/>
  <c r="R87" i="264"/>
  <c r="D88" i="264"/>
  <c r="D120" i="264" s="1"/>
  <c r="AS107" i="264" s="1"/>
  <c r="D89" i="264"/>
  <c r="I89" i="264" s="1"/>
  <c r="D90" i="264"/>
  <c r="M90" i="264" s="1"/>
  <c r="D91" i="264"/>
  <c r="O91" i="264" s="1"/>
  <c r="D92" i="264"/>
  <c r="D116" i="264" s="1"/>
  <c r="AC107" i="264" s="1"/>
  <c r="D93" i="264"/>
  <c r="J93" i="264" s="1"/>
  <c r="D94" i="264"/>
  <c r="K94" i="264" s="1"/>
  <c r="D96" i="264"/>
  <c r="N96" i="264" s="1"/>
  <c r="H97" i="264"/>
  <c r="D98" i="264"/>
  <c r="E108" i="264"/>
  <c r="I108" i="264"/>
  <c r="L111" i="264" s="1"/>
  <c r="M108" i="264"/>
  <c r="P112" i="264" s="1"/>
  <c r="Q108" i="264"/>
  <c r="T113" i="264" s="1"/>
  <c r="U108" i="264"/>
  <c r="Y108" i="264"/>
  <c r="AB115" i="264" s="1"/>
  <c r="AC108" i="264"/>
  <c r="AF116" i="264" s="1"/>
  <c r="AG108" i="264"/>
  <c r="AJ117" i="264"/>
  <c r="AK108" i="264"/>
  <c r="AN118" i="264" s="1"/>
  <c r="AO108" i="264"/>
  <c r="AR119" i="264" s="1"/>
  <c r="AS108" i="264"/>
  <c r="AV120" i="264" s="1"/>
  <c r="H109" i="264"/>
  <c r="L109" i="264"/>
  <c r="P109" i="264"/>
  <c r="T109" i="264"/>
  <c r="X109" i="264"/>
  <c r="AB109" i="264"/>
  <c r="AF109" i="264"/>
  <c r="AJ109" i="264"/>
  <c r="AN109" i="264"/>
  <c r="AR109" i="264"/>
  <c r="AV109" i="264"/>
  <c r="R26" i="264"/>
  <c r="R18" i="264"/>
  <c r="R19" i="264"/>
  <c r="R20" i="264"/>
  <c r="R21" i="264"/>
  <c r="R28" i="264"/>
  <c r="Q37" i="264" s="1"/>
  <c r="H89" i="264"/>
  <c r="X114" i="264"/>
  <c r="O88" i="264"/>
  <c r="H88" i="264"/>
  <c r="N88" i="264"/>
  <c r="D110" i="264"/>
  <c r="E107" i="264" s="1"/>
  <c r="H98" i="264"/>
  <c r="N89" i="264" l="1"/>
  <c r="H91" i="264"/>
  <c r="M88" i="264"/>
  <c r="I91" i="264"/>
  <c r="F89" i="264"/>
  <c r="Q88" i="264"/>
  <c r="E97" i="264"/>
  <c r="M97" i="264"/>
  <c r="H93" i="264"/>
  <c r="P91" i="264"/>
  <c r="K91" i="264"/>
  <c r="L92" i="264"/>
  <c r="D111" i="264"/>
  <c r="I107" i="264" s="1"/>
  <c r="P88" i="264"/>
  <c r="H94" i="264"/>
  <c r="P98" i="264"/>
  <c r="K97" i="264"/>
  <c r="G95" i="264"/>
  <c r="N92" i="264"/>
  <c r="K88" i="264"/>
  <c r="P97" i="264"/>
  <c r="O98" i="264"/>
  <c r="P90" i="264"/>
  <c r="P96" i="264"/>
  <c r="J94" i="264"/>
  <c r="J89" i="264"/>
  <c r="D118" i="264"/>
  <c r="AK107" i="264" s="1"/>
  <c r="O89" i="264"/>
  <c r="L91" i="264"/>
  <c r="Q98" i="264"/>
  <c r="H92" i="264"/>
  <c r="E92" i="264"/>
  <c r="M98" i="264"/>
  <c r="Q90" i="264"/>
  <c r="P95" i="264"/>
  <c r="E94" i="264"/>
  <c r="M95" i="264"/>
  <c r="K89" i="264"/>
  <c r="J97" i="264"/>
  <c r="L95" i="264"/>
  <c r="H95" i="264"/>
  <c r="Q92" i="264"/>
  <c r="E95" i="264"/>
  <c r="E96" i="264"/>
  <c r="L94" i="264"/>
  <c r="I96" i="264"/>
  <c r="D113" i="264"/>
  <c r="Q107" i="264" s="1"/>
  <c r="R113" i="264" s="1"/>
  <c r="Q113" i="264" s="1"/>
  <c r="S113" i="264" s="1"/>
  <c r="J95" i="264"/>
  <c r="L88" i="264"/>
  <c r="K96" i="264"/>
  <c r="M96" i="264"/>
  <c r="N95" i="264"/>
  <c r="D112" i="264"/>
  <c r="M107" i="264" s="1"/>
  <c r="N112" i="264" s="1"/>
  <c r="M112" i="264" s="1"/>
  <c r="O112" i="264" s="1"/>
  <c r="F94" i="264"/>
  <c r="O96" i="264"/>
  <c r="L98" i="264"/>
  <c r="O97" i="264"/>
  <c r="F91" i="264"/>
  <c r="M92" i="264"/>
  <c r="O95" i="264"/>
  <c r="J96" i="264"/>
  <c r="K90" i="264"/>
  <c r="F92" i="264"/>
  <c r="P92" i="264"/>
  <c r="I90" i="264"/>
  <c r="K95" i="264"/>
  <c r="E89" i="264"/>
  <c r="I98" i="264"/>
  <c r="G96" i="264"/>
  <c r="P94" i="264"/>
  <c r="Q97" i="264"/>
  <c r="L89" i="264"/>
  <c r="I97" i="264"/>
  <c r="F98" i="264"/>
  <c r="N94" i="264"/>
  <c r="I88" i="264"/>
  <c r="R84" i="264"/>
  <c r="Q96" i="264"/>
  <c r="D119" i="264"/>
  <c r="AO107" i="264" s="1"/>
  <c r="AP119" i="264" s="1"/>
  <c r="AO119" i="264" s="1"/>
  <c r="AQ119" i="264" s="1"/>
  <c r="Q89" i="264"/>
  <c r="G93" i="264"/>
  <c r="E98" i="264"/>
  <c r="F88" i="264"/>
  <c r="K92" i="264"/>
  <c r="M91" i="264"/>
  <c r="D117" i="264"/>
  <c r="AG107" i="264" s="1"/>
  <c r="AH117" i="264" s="1"/>
  <c r="AG117" i="264" s="1"/>
  <c r="AI117" i="264" s="1"/>
  <c r="F97" i="264"/>
  <c r="J91" i="264"/>
  <c r="Q95" i="264"/>
  <c r="O94" i="264"/>
  <c r="I92" i="264"/>
  <c r="O92" i="264"/>
  <c r="Q91" i="264"/>
  <c r="H96" i="264"/>
  <c r="I94" i="264"/>
  <c r="D114" i="264"/>
  <c r="U107" i="264" s="1"/>
  <c r="V114" i="264" s="1"/>
  <c r="U114" i="264" s="1"/>
  <c r="W114" i="264" s="1"/>
  <c r="F96" i="264"/>
  <c r="E91" i="264"/>
  <c r="F110" i="264"/>
  <c r="E110" i="264" s="1"/>
  <c r="E88" i="264"/>
  <c r="F95" i="264"/>
  <c r="M94" i="264"/>
  <c r="L90" i="264"/>
  <c r="Q94" i="264"/>
  <c r="AD116" i="264"/>
  <c r="AC116" i="264" s="1"/>
  <c r="AE116" i="264" s="1"/>
  <c r="AL118" i="264"/>
  <c r="AK118" i="264" s="1"/>
  <c r="AM118" i="264" s="1"/>
  <c r="J111" i="264"/>
  <c r="I111" i="264" s="1"/>
  <c r="K111" i="264" s="1"/>
  <c r="H110" i="264"/>
  <c r="L96" i="264"/>
  <c r="D115" i="264"/>
  <c r="Y107" i="264" s="1"/>
  <c r="N90" i="264"/>
  <c r="L93" i="264"/>
  <c r="J98" i="264"/>
  <c r="J90" i="264"/>
  <c r="I93" i="264"/>
  <c r="N93" i="264"/>
  <c r="J92" i="264"/>
  <c r="AT120" i="264"/>
  <c r="AS120" i="264" s="1"/>
  <c r="AU120" i="264" s="1"/>
  <c r="G94" i="264"/>
  <c r="H90" i="264"/>
  <c r="H99" i="264" s="1"/>
  <c r="O93" i="264"/>
  <c r="Q93" i="264"/>
  <c r="G98" i="264"/>
  <c r="G92" i="264"/>
  <c r="N91" i="264"/>
  <c r="F90" i="264"/>
  <c r="F93" i="264"/>
  <c r="G91" i="264"/>
  <c r="E90" i="264"/>
  <c r="G89" i="264"/>
  <c r="E93" i="264"/>
  <c r="G97" i="264"/>
  <c r="P93" i="264"/>
  <c r="K93" i="264"/>
  <c r="G88" i="264"/>
  <c r="M93" i="264"/>
  <c r="J88" i="264"/>
  <c r="G90" i="264"/>
  <c r="P99" i="264" l="1"/>
  <c r="R97" i="264"/>
  <c r="R94" i="264"/>
  <c r="R96" i="264"/>
  <c r="R89" i="264"/>
  <c r="R93" i="264"/>
  <c r="K99" i="264"/>
  <c r="R98" i="264"/>
  <c r="R95" i="264"/>
  <c r="Q99" i="264"/>
  <c r="L99" i="264"/>
  <c r="N99" i="264"/>
  <c r="O99" i="264"/>
  <c r="E99" i="264"/>
  <c r="R91" i="264"/>
  <c r="I99" i="264"/>
  <c r="F99" i="264"/>
  <c r="M99" i="264"/>
  <c r="R92" i="264"/>
  <c r="J99" i="264"/>
  <c r="R90" i="264"/>
  <c r="Z115" i="264"/>
  <c r="Y115" i="264" s="1"/>
  <c r="G99" i="264"/>
  <c r="R88" i="264"/>
  <c r="G110" i="264"/>
  <c r="AA115" i="264" l="1"/>
  <c r="O26" i="264" s="1"/>
  <c r="O23" i="264"/>
  <c r="O20" i="264"/>
  <c r="P26" i="264"/>
  <c r="P27" i="264"/>
  <c r="N20" i="264"/>
  <c r="P21" i="264"/>
  <c r="P25" i="264"/>
  <c r="N22" i="264"/>
  <c r="O22" i="264"/>
  <c r="P19" i="264"/>
  <c r="O21" i="264"/>
  <c r="O18" i="264"/>
  <c r="P23" i="264"/>
  <c r="P24" i="264"/>
  <c r="O25" i="264"/>
  <c r="Q35" i="264"/>
  <c r="Q36" i="264" s="1"/>
  <c r="R99" i="264"/>
  <c r="O19" i="264"/>
  <c r="N21" i="264"/>
  <c r="O24" i="264"/>
  <c r="P18" i="264"/>
  <c r="O17" i="264"/>
  <c r="P17" i="264"/>
  <c r="P20" i="264"/>
  <c r="N23" i="264"/>
  <c r="N27" i="264"/>
  <c r="N18" i="264"/>
  <c r="N19" i="264"/>
  <c r="O27" i="264"/>
  <c r="N25" i="264"/>
  <c r="P22" i="264" l="1"/>
  <c r="Q22" i="264" s="1"/>
  <c r="N26" i="264"/>
  <c r="Q26" i="264" s="1"/>
  <c r="Q20" i="264"/>
  <c r="N17" i="264"/>
  <c r="Q17" i="264" s="1"/>
  <c r="N24" i="264"/>
  <c r="Q24" i="264" s="1"/>
  <c r="Q21" i="264"/>
  <c r="Q25" i="264"/>
  <c r="Q27" i="264"/>
  <c r="Q23" i="264"/>
  <c r="Q19" i="264"/>
  <c r="O28" i="264"/>
  <c r="Q18" i="264"/>
  <c r="P28" i="264" l="1"/>
  <c r="N28" i="264"/>
  <c r="Q28" i="264"/>
</calcChain>
</file>

<file path=xl/sharedStrings.xml><?xml version="1.0" encoding="utf-8"?>
<sst xmlns="http://schemas.openxmlformats.org/spreadsheetml/2006/main" count="101" uniqueCount="61">
  <si>
    <t>Eidgenössisches Departement für</t>
  </si>
  <si>
    <t>Umwelt, Verkehr, Energie und Kommunikation UVEK</t>
  </si>
  <si>
    <t>Bundesamt für Strassen ASTRA</t>
  </si>
  <si>
    <t>Stunden-/ Cashausschöpfung (Honorarvertrag)</t>
  </si>
  <si>
    <t>Projekt:</t>
  </si>
  <si>
    <t>Vertragnehmer:</t>
  </si>
  <si>
    <t>Vertrag Nr.:</t>
  </si>
  <si>
    <t>Vertragsgegenstand:</t>
  </si>
  <si>
    <t xml:space="preserve">Vertragsdatum: </t>
  </si>
  <si>
    <t>Projektnummer:</t>
  </si>
  <si>
    <t>Finanzierungskonto:</t>
  </si>
  <si>
    <t>Aktuelles Beobachtungsjahr:</t>
  </si>
  <si>
    <t>Inventarobjekt:</t>
  </si>
  <si>
    <t>Beobachtungsmonat (Std. NEU):</t>
  </si>
  <si>
    <t>Total</t>
  </si>
  <si>
    <t>Kategorien gem. Vertrag</t>
  </si>
  <si>
    <t>Std. Dach</t>
  </si>
  <si>
    <t>Std.
Überzug</t>
  </si>
  <si>
    <t>Std. Ver-brauch %</t>
  </si>
  <si>
    <t>A</t>
  </si>
  <si>
    <t>B</t>
  </si>
  <si>
    <t>C</t>
  </si>
  <si>
    <t>D</t>
  </si>
  <si>
    <t>E</t>
  </si>
  <si>
    <t>F</t>
  </si>
  <si>
    <t>G</t>
  </si>
  <si>
    <t>∑</t>
  </si>
  <si>
    <t>quantitative Selbsteinschätzung seitens Auftragnehmer</t>
  </si>
  <si>
    <t>Selbsteinschätzung</t>
  </si>
  <si>
    <t>rechnerische Auswertungen (exkl. MWSt.)</t>
  </si>
  <si>
    <t>Kostendach</t>
  </si>
  <si>
    <t>Kosten ist</t>
  </si>
  <si>
    <t>Kostenausschöpfung</t>
  </si>
  <si>
    <t>Stundenausschöpfung</t>
  </si>
  <si>
    <t>Stundenabrechnung</t>
  </si>
  <si>
    <t>Name</t>
  </si>
  <si>
    <t>Vorname</t>
  </si>
  <si>
    <t>Kategorie</t>
  </si>
  <si>
    <t>Vorjahr</t>
  </si>
  <si>
    <t>Kostenabrechnung</t>
  </si>
  <si>
    <t>Stundendach</t>
  </si>
  <si>
    <t>Std.
IST</t>
  </si>
  <si>
    <t>Std.
NEU</t>
  </si>
  <si>
    <t>Std.
REST</t>
  </si>
  <si>
    <r>
      <t xml:space="preserve">Ansatz 
</t>
    </r>
    <r>
      <rPr>
        <sz val="6"/>
        <rFont val="Arial"/>
        <family val="2"/>
      </rPr>
      <t>(exkl. MwSt., inkl. Rabatt)</t>
    </r>
  </si>
  <si>
    <t>Vertragslaufzeit:</t>
  </si>
  <si>
    <t>Phasen, beauftragt:</t>
  </si>
  <si>
    <t>Phasen, rapportiert:</t>
  </si>
  <si>
    <t>Projektleiter Bauherr:</t>
  </si>
  <si>
    <t>0.5 G</t>
  </si>
  <si>
    <t>0.75 G</t>
  </si>
  <si>
    <t>.</t>
  </si>
  <si>
    <t>%</t>
  </si>
  <si>
    <t>H</t>
  </si>
  <si>
    <t>1.2300</t>
  </si>
  <si>
    <t>N0X</t>
  </si>
  <si>
    <t>000000</t>
  </si>
  <si>
    <t>M. Muster</t>
  </si>
  <si>
    <t>15.06.2016-31.12.2016</t>
  </si>
  <si>
    <t>17.02.33.362.09</t>
  </si>
  <si>
    <t>07.09.2025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</si>
</sst>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_(&quot;$&quot;* #,##0.00_);_(&quot;$&quot;* \(#,##0.00\);_(&quot;$&quot;* &quot;-&quot;??_);_(@_)"/>
    <numFmt numFmtId="180" formatCode="mmmm\ yyyy;@"/>
    <numFmt numFmtId="182" formatCode="mmm"/>
    <numFmt numFmtId="183" formatCode="&quot;SFr.&quot;\ #,##0.00"/>
    <numFmt numFmtId="184" formatCode="&quot;SFr.&quot;\ #,##0"/>
    <numFmt numFmtId="191" formatCode="yyyy"/>
    <numFmt numFmtId="194" formatCode="mmmm"/>
    <numFmt numFmtId="195" formatCode="mmmm\ yyyy"/>
  </numFmts>
  <fonts count="42" x14ac:knownFonts="1">
    <font>
      <sz val="10"/>
      <name val="Arial"/>
    </font>
    <font>
      <sz val="10"/>
      <name val="Arial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sz val="9"/>
      <name val="Wingdings"/>
      <charset val="2"/>
    </font>
    <font>
      <b/>
      <sz val="9"/>
      <name val="Arial"/>
      <family val="2"/>
    </font>
    <font>
      <b/>
      <sz val="14"/>
      <color indexed="40"/>
      <name val="Arial"/>
      <family val="2"/>
    </font>
    <font>
      <b/>
      <sz val="14"/>
      <name val="Arial"/>
      <family val="2"/>
    </font>
    <font>
      <u/>
      <sz val="9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b/>
      <sz val="9"/>
      <color indexed="40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  <font>
      <sz val="9"/>
      <color indexed="40"/>
      <name val="Arial"/>
      <family val="2"/>
    </font>
    <font>
      <sz val="9"/>
      <color indexed="12"/>
      <name val="Arial"/>
      <family val="2"/>
    </font>
    <font>
      <sz val="9"/>
      <color indexed="9"/>
      <name val="Arial"/>
      <family val="2"/>
    </font>
    <font>
      <sz val="6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2"/>
      <color indexed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55"/>
      </patternFill>
    </fill>
    <fill>
      <patternFill patternType="solid">
        <fgColor indexed="42"/>
        <bgColor indexed="11"/>
      </patternFill>
    </fill>
    <fill>
      <patternFill patternType="solid">
        <fgColor indexed="43"/>
        <bgColor indexed="1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11" borderId="1" applyNumberFormat="0" applyAlignment="0" applyProtection="0"/>
    <xf numFmtId="0" fontId="4" fillId="11" borderId="2" applyNumberFormat="0" applyAlignment="0" applyProtection="0"/>
    <xf numFmtId="0" fontId="5" fillId="4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4" applyNumberFormat="0" applyFont="0" applyAlignment="0" applyProtection="0"/>
    <xf numFmtId="0" fontId="11" fillId="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178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14" borderId="9" applyNumberFormat="0" applyAlignment="0" applyProtection="0"/>
  </cellStyleXfs>
  <cellXfs count="189">
    <xf numFmtId="0" fontId="0" fillId="0" borderId="0" xfId="0"/>
    <xf numFmtId="0" fontId="19" fillId="0" borderId="0" xfId="0" applyFont="1" applyBorder="1" applyAlignment="1" applyProtection="1">
      <alignment horizontal="left" vertical="top"/>
    </xf>
    <xf numFmtId="0" fontId="19" fillId="0" borderId="0" xfId="0" applyFont="1" applyBorder="1" applyAlignment="1" applyProtection="1">
      <alignment horizontal="left" vertical="top" wrapText="1"/>
    </xf>
    <xf numFmtId="0" fontId="20" fillId="0" borderId="0" xfId="0" applyFont="1" applyBorder="1" applyAlignment="1" applyProtection="1">
      <alignment horizontal="center" vertical="top"/>
    </xf>
    <xf numFmtId="0" fontId="19" fillId="0" borderId="10" xfId="0" applyFont="1" applyBorder="1" applyAlignment="1" applyProtection="1">
      <alignment horizontal="left" vertical="top"/>
    </xf>
    <xf numFmtId="0" fontId="24" fillId="0" borderId="0" xfId="0" applyFont="1" applyFill="1" applyBorder="1" applyProtection="1"/>
    <xf numFmtId="0" fontId="19" fillId="0" borderId="0" xfId="0" applyFont="1" applyFill="1" applyBorder="1" applyProtection="1"/>
    <xf numFmtId="0" fontId="19" fillId="15" borderId="0" xfId="0" applyFont="1" applyFill="1" applyProtection="1"/>
    <xf numFmtId="0" fontId="21" fillId="17" borderId="12" xfId="0" applyFont="1" applyFill="1" applyBorder="1" applyAlignment="1" applyProtection="1">
      <alignment horizontal="center" vertical="center"/>
    </xf>
    <xf numFmtId="0" fontId="21" fillId="18" borderId="12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/>
    </xf>
    <xf numFmtId="9" fontId="21" fillId="0" borderId="12" xfId="0" applyNumberFormat="1" applyFont="1" applyFill="1" applyBorder="1" applyAlignment="1" applyProtection="1">
      <alignment horizontal="center" vertical="center" wrapText="1"/>
    </xf>
    <xf numFmtId="0" fontId="21" fillId="19" borderId="12" xfId="0" applyFont="1" applyFill="1" applyBorder="1" applyAlignment="1" applyProtection="1">
      <alignment horizontal="center" vertical="center"/>
    </xf>
    <xf numFmtId="0" fontId="21" fillId="16" borderId="12" xfId="0" applyFont="1" applyFill="1" applyBorder="1" applyAlignment="1" applyProtection="1">
      <alignment horizontal="center" vertical="center"/>
    </xf>
    <xf numFmtId="9" fontId="21" fillId="16" borderId="12" xfId="0" applyNumberFormat="1" applyFont="1" applyFill="1" applyBorder="1" applyAlignment="1" applyProtection="1">
      <alignment horizontal="center" vertical="center" wrapText="1"/>
    </xf>
    <xf numFmtId="0" fontId="21" fillId="16" borderId="13" xfId="0" applyFont="1" applyFill="1" applyBorder="1" applyProtection="1"/>
    <xf numFmtId="0" fontId="31" fillId="16" borderId="14" xfId="0" applyFont="1" applyFill="1" applyBorder="1" applyProtection="1"/>
    <xf numFmtId="0" fontId="31" fillId="16" borderId="15" xfId="0" applyFont="1" applyFill="1" applyBorder="1" applyProtection="1"/>
    <xf numFmtId="0" fontId="19" fillId="16" borderId="12" xfId="0" applyFont="1" applyFill="1" applyBorder="1" applyProtection="1"/>
    <xf numFmtId="0" fontId="19" fillId="16" borderId="12" xfId="0" applyFont="1" applyFill="1" applyBorder="1" applyAlignment="1" applyProtection="1">
      <alignment horizontal="center"/>
    </xf>
    <xf numFmtId="0" fontId="19" fillId="16" borderId="13" xfId="0" applyNumberFormat="1" applyFont="1" applyFill="1" applyBorder="1" applyAlignment="1" applyProtection="1">
      <alignment wrapText="1"/>
    </xf>
    <xf numFmtId="182" fontId="19" fillId="16" borderId="12" xfId="0" applyNumberFormat="1" applyFont="1" applyFill="1" applyBorder="1" applyAlignment="1" applyProtection="1">
      <alignment horizontal="center"/>
    </xf>
    <xf numFmtId="0" fontId="19" fillId="20" borderId="12" xfId="0" applyFont="1" applyFill="1" applyBorder="1" applyAlignment="1" applyProtection="1">
      <alignment horizontal="center"/>
    </xf>
    <xf numFmtId="0" fontId="19" fillId="16" borderId="14" xfId="0" applyFont="1" applyFill="1" applyBorder="1" applyProtection="1"/>
    <xf numFmtId="0" fontId="19" fillId="16" borderId="15" xfId="0" applyFont="1" applyFill="1" applyBorder="1" applyProtection="1"/>
    <xf numFmtId="0" fontId="19" fillId="16" borderId="13" xfId="0" applyNumberFormat="1" applyFont="1" applyFill="1" applyBorder="1" applyAlignment="1" applyProtection="1">
      <alignment horizontal="center" wrapText="1"/>
    </xf>
    <xf numFmtId="182" fontId="19" fillId="16" borderId="13" xfId="0" applyNumberFormat="1" applyFont="1" applyFill="1" applyBorder="1" applyAlignment="1" applyProtection="1">
      <alignment horizontal="center" wrapText="1"/>
    </xf>
    <xf numFmtId="0" fontId="19" fillId="16" borderId="12" xfId="0" applyNumberFormat="1" applyFont="1" applyFill="1" applyBorder="1" applyAlignment="1" applyProtection="1">
      <alignment horizontal="center" wrapText="1"/>
    </xf>
    <xf numFmtId="3" fontId="36" fillId="15" borderId="13" xfId="0" applyNumberFormat="1" applyFont="1" applyFill="1" applyBorder="1" applyAlignment="1" applyProtection="1"/>
    <xf numFmtId="3" fontId="36" fillId="20" borderId="12" xfId="0" applyNumberFormat="1" applyFont="1" applyFill="1" applyBorder="1" applyAlignment="1" applyProtection="1"/>
    <xf numFmtId="4" fontId="37" fillId="20" borderId="12" xfId="22" applyNumberFormat="1" applyFont="1" applyFill="1" applyBorder="1" applyProtection="1"/>
    <xf numFmtId="0" fontId="21" fillId="15" borderId="16" xfId="0" applyFont="1" applyFill="1" applyBorder="1" applyProtection="1"/>
    <xf numFmtId="0" fontId="21" fillId="15" borderId="17" xfId="0" applyFont="1" applyFill="1" applyBorder="1" applyProtection="1"/>
    <xf numFmtId="0" fontId="21" fillId="16" borderId="18" xfId="0" applyFont="1" applyFill="1" applyBorder="1" applyAlignment="1" applyProtection="1">
      <alignment horizontal="center" vertical="center" textRotation="90"/>
    </xf>
    <xf numFmtId="0" fontId="21" fillId="16" borderId="19" xfId="0" applyFont="1" applyFill="1" applyBorder="1" applyAlignment="1" applyProtection="1">
      <alignment horizontal="center" vertical="center" textRotation="90"/>
    </xf>
    <xf numFmtId="0" fontId="21" fillId="16" borderId="20" xfId="0" applyFont="1" applyFill="1" applyBorder="1" applyAlignment="1" applyProtection="1">
      <alignment horizontal="center" vertical="center" textRotation="90" wrapText="1"/>
    </xf>
    <xf numFmtId="0" fontId="21" fillId="16" borderId="21" xfId="0" applyFont="1" applyFill="1" applyBorder="1" applyAlignment="1" applyProtection="1">
      <alignment horizontal="center" vertical="center" textRotation="90" wrapText="1"/>
    </xf>
    <xf numFmtId="0" fontId="21" fillId="16" borderId="22" xfId="0" applyFont="1" applyFill="1" applyBorder="1" applyAlignment="1" applyProtection="1">
      <alignment horizontal="center" vertical="center" textRotation="90" wrapText="1"/>
    </xf>
    <xf numFmtId="180" fontId="19" fillId="20" borderId="23" xfId="0" applyNumberFormat="1" applyFont="1" applyFill="1" applyBorder="1" applyProtection="1"/>
    <xf numFmtId="14" fontId="19" fillId="20" borderId="24" xfId="0" applyNumberFormat="1" applyFont="1" applyFill="1" applyBorder="1" applyProtection="1"/>
    <xf numFmtId="0" fontId="19" fillId="15" borderId="23" xfId="0" applyFont="1" applyFill="1" applyBorder="1" applyAlignment="1" applyProtection="1">
      <alignment horizontal="center" vertical="center"/>
    </xf>
    <xf numFmtId="0" fontId="19" fillId="15" borderId="12" xfId="0" applyFont="1" applyFill="1" applyBorder="1" applyAlignment="1" applyProtection="1">
      <alignment horizontal="center" vertical="center"/>
    </xf>
    <xf numFmtId="0" fontId="19" fillId="20" borderId="24" xfId="0" applyFont="1" applyFill="1" applyBorder="1" applyAlignment="1" applyProtection="1">
      <alignment horizontal="center" vertical="center"/>
    </xf>
    <xf numFmtId="9" fontId="19" fillId="20" borderId="25" xfId="0" applyNumberFormat="1" applyFont="1" applyFill="1" applyBorder="1" applyAlignment="1" applyProtection="1">
      <alignment horizontal="center" vertical="center"/>
    </xf>
    <xf numFmtId="0" fontId="19" fillId="15" borderId="26" xfId="0" applyFont="1" applyFill="1" applyBorder="1" applyAlignment="1" applyProtection="1">
      <alignment horizontal="center" vertical="center"/>
    </xf>
    <xf numFmtId="0" fontId="19" fillId="20" borderId="27" xfId="0" applyFont="1" applyFill="1" applyBorder="1" applyAlignment="1" applyProtection="1">
      <alignment horizontal="center" vertical="center"/>
    </xf>
    <xf numFmtId="14" fontId="19" fillId="20" borderId="28" xfId="0" applyNumberFormat="1" applyFont="1" applyFill="1" applyBorder="1" applyProtection="1"/>
    <xf numFmtId="14" fontId="19" fillId="20" borderId="13" xfId="0" applyNumberFormat="1" applyFont="1" applyFill="1" applyBorder="1" applyProtection="1"/>
    <xf numFmtId="0" fontId="21" fillId="15" borderId="28" xfId="0" applyFont="1" applyFill="1" applyBorder="1" applyAlignment="1" applyProtection="1">
      <alignment horizontal="center" vertical="center"/>
    </xf>
    <xf numFmtId="0" fontId="21" fillId="15" borderId="12" xfId="0" applyFont="1" applyFill="1" applyBorder="1" applyAlignment="1" applyProtection="1">
      <alignment horizontal="center" vertical="center"/>
    </xf>
    <xf numFmtId="0" fontId="19" fillId="20" borderId="13" xfId="0" applyFont="1" applyFill="1" applyBorder="1" applyAlignment="1" applyProtection="1">
      <alignment horizontal="center" vertical="center"/>
    </xf>
    <xf numFmtId="0" fontId="19" fillId="20" borderId="25" xfId="0" applyFont="1" applyFill="1" applyBorder="1" applyAlignment="1" applyProtection="1">
      <alignment horizontal="center" vertical="center"/>
    </xf>
    <xf numFmtId="0" fontId="19" fillId="15" borderId="28" xfId="0" applyFont="1" applyFill="1" applyBorder="1" applyAlignment="1" applyProtection="1">
      <alignment horizontal="center" vertical="center"/>
    </xf>
    <xf numFmtId="180" fontId="19" fillId="20" borderId="28" xfId="0" applyNumberFormat="1" applyFont="1" applyFill="1" applyBorder="1" applyProtection="1"/>
    <xf numFmtId="14" fontId="19" fillId="20" borderId="29" xfId="0" applyNumberFormat="1" applyFont="1" applyFill="1" applyBorder="1" applyProtection="1"/>
    <xf numFmtId="14" fontId="19" fillId="20" borderId="30" xfId="0" applyNumberFormat="1" applyFont="1" applyFill="1" applyBorder="1" applyProtection="1"/>
    <xf numFmtId="0" fontId="21" fillId="15" borderId="29" xfId="0" applyFont="1" applyFill="1" applyBorder="1" applyAlignment="1" applyProtection="1">
      <alignment horizontal="center" vertical="center"/>
    </xf>
    <xf numFmtId="0" fontId="21" fillId="15" borderId="31" xfId="0" applyFont="1" applyFill="1" applyBorder="1" applyAlignment="1" applyProtection="1">
      <alignment horizontal="center" vertical="center"/>
    </xf>
    <xf numFmtId="0" fontId="19" fillId="20" borderId="30" xfId="0" applyFont="1" applyFill="1" applyBorder="1" applyAlignment="1" applyProtection="1">
      <alignment horizontal="center" vertical="center"/>
    </xf>
    <xf numFmtId="0" fontId="19" fillId="20" borderId="32" xfId="0" applyFont="1" applyFill="1" applyBorder="1" applyAlignment="1" applyProtection="1">
      <alignment horizontal="center" vertical="center"/>
    </xf>
    <xf numFmtId="0" fontId="19" fillId="15" borderId="31" xfId="0" applyFont="1" applyFill="1" applyBorder="1" applyAlignment="1" applyProtection="1">
      <alignment horizontal="center" vertical="center"/>
    </xf>
    <xf numFmtId="14" fontId="36" fillId="21" borderId="11" xfId="0" applyNumberFormat="1" applyFont="1" applyFill="1" applyBorder="1" applyProtection="1"/>
    <xf numFmtId="14" fontId="36" fillId="21" borderId="0" xfId="0" applyNumberFormat="1" applyFont="1" applyFill="1" applyBorder="1" applyProtection="1"/>
    <xf numFmtId="0" fontId="38" fillId="21" borderId="0" xfId="0" applyFont="1" applyFill="1" applyBorder="1" applyAlignment="1" applyProtection="1">
      <alignment horizontal="center" vertical="center"/>
    </xf>
    <xf numFmtId="0" fontId="36" fillId="21" borderId="0" xfId="0" applyFont="1" applyFill="1" applyBorder="1" applyAlignment="1" applyProtection="1">
      <alignment horizontal="center" vertical="center"/>
    </xf>
    <xf numFmtId="0" fontId="10" fillId="15" borderId="0" xfId="0" applyFont="1" applyFill="1" applyProtection="1"/>
    <xf numFmtId="0" fontId="10" fillId="15" borderId="0" xfId="0" applyFont="1" applyFill="1" applyAlignment="1" applyProtection="1">
      <alignment horizontal="center"/>
    </xf>
    <xf numFmtId="9" fontId="38" fillId="21" borderId="0" xfId="0" applyNumberFormat="1" applyFont="1" applyFill="1" applyBorder="1" applyAlignment="1" applyProtection="1">
      <alignment horizontal="center" vertical="center"/>
    </xf>
    <xf numFmtId="0" fontId="0" fillId="15" borderId="0" xfId="0" applyFill="1" applyProtection="1"/>
    <xf numFmtId="9" fontId="0" fillId="15" borderId="0" xfId="0" applyNumberFormat="1" applyFill="1" applyProtection="1"/>
    <xf numFmtId="0" fontId="0" fillId="15" borderId="0" xfId="0" applyFill="1" applyAlignment="1" applyProtection="1">
      <alignment horizontal="center"/>
    </xf>
    <xf numFmtId="0" fontId="30" fillId="20" borderId="12" xfId="0" applyFont="1" applyFill="1" applyBorder="1" applyAlignment="1" applyProtection="1">
      <alignment horizontal="center"/>
    </xf>
    <xf numFmtId="184" fontId="36" fillId="20" borderId="12" xfId="0" applyNumberFormat="1" applyFont="1" applyFill="1" applyBorder="1" applyAlignment="1" applyProtection="1">
      <alignment horizontal="right"/>
    </xf>
    <xf numFmtId="0" fontId="19" fillId="0" borderId="0" xfId="0" applyFont="1" applyBorder="1" applyAlignment="1" applyProtection="1">
      <alignment horizontal="center" vertical="top"/>
    </xf>
    <xf numFmtId="0" fontId="19" fillId="0" borderId="0" xfId="0" applyFont="1" applyProtection="1"/>
    <xf numFmtId="0" fontId="21" fillId="0" borderId="0" xfId="0" applyFont="1" applyProtection="1"/>
    <xf numFmtId="0" fontId="19" fillId="0" borderId="10" xfId="0" applyFont="1" applyBorder="1" applyAlignment="1" applyProtection="1">
      <alignment horizontal="center" vertical="top"/>
    </xf>
    <xf numFmtId="0" fontId="19" fillId="15" borderId="0" xfId="0" applyFont="1" applyFill="1" applyAlignment="1" applyProtection="1">
      <alignment horizontal="center"/>
    </xf>
    <xf numFmtId="191" fontId="41" fillId="0" borderId="0" xfId="0" applyNumberFormat="1" applyFont="1" applyFill="1" applyBorder="1" applyAlignment="1" applyProtection="1">
      <alignment horizontal="left" vertical="center"/>
    </xf>
    <xf numFmtId="191" fontId="27" fillId="0" borderId="0" xfId="0" applyNumberFormat="1" applyFont="1" applyFill="1" applyBorder="1" applyAlignment="1" applyProtection="1">
      <alignment horizontal="left" vertical="center"/>
    </xf>
    <xf numFmtId="0" fontId="0" fillId="0" borderId="0" xfId="0" applyProtection="1"/>
    <xf numFmtId="0" fontId="19" fillId="0" borderId="0" xfId="0" applyFont="1" applyAlignment="1" applyProtection="1">
      <alignment vertical="top" wrapText="1"/>
    </xf>
    <xf numFmtId="0" fontId="21" fillId="0" borderId="0" xfId="0" applyFont="1" applyAlignment="1" applyProtection="1">
      <alignment vertical="top" wrapText="1"/>
    </xf>
    <xf numFmtId="0" fontId="30" fillId="15" borderId="0" xfId="0" applyFont="1" applyFill="1" applyProtection="1"/>
    <xf numFmtId="0" fontId="19" fillId="15" borderId="0" xfId="0" applyFont="1" applyFill="1" applyBorder="1" applyProtection="1"/>
    <xf numFmtId="0" fontId="21" fillId="15" borderId="33" xfId="0" applyFont="1" applyFill="1" applyBorder="1" applyAlignment="1" applyProtection="1">
      <alignment horizontal="center"/>
    </xf>
    <xf numFmtId="9" fontId="19" fillId="15" borderId="33" xfId="0" applyNumberFormat="1" applyFont="1" applyFill="1" applyBorder="1" applyAlignment="1" applyProtection="1">
      <alignment horizontal="right"/>
    </xf>
    <xf numFmtId="9" fontId="19" fillId="15" borderId="34" xfId="0" applyNumberFormat="1" applyFont="1" applyFill="1" applyBorder="1" applyAlignment="1" applyProtection="1">
      <alignment horizontal="right"/>
    </xf>
    <xf numFmtId="0" fontId="29" fillId="15" borderId="12" xfId="0" applyFont="1" applyFill="1" applyBorder="1" applyAlignment="1" applyProtection="1">
      <alignment horizontal="center"/>
    </xf>
    <xf numFmtId="0" fontId="30" fillId="20" borderId="13" xfId="0" applyFont="1" applyFill="1" applyBorder="1" applyProtection="1"/>
    <xf numFmtId="0" fontId="30" fillId="20" borderId="15" xfId="0" applyFont="1" applyFill="1" applyBorder="1" applyAlignment="1" applyProtection="1">
      <alignment horizontal="center"/>
    </xf>
    <xf numFmtId="0" fontId="34" fillId="15" borderId="0" xfId="0" applyFont="1" applyFill="1" applyProtection="1"/>
    <xf numFmtId="0" fontId="29" fillId="15" borderId="0" xfId="0" applyFont="1" applyFill="1" applyBorder="1" applyAlignment="1" applyProtection="1">
      <alignment horizontal="center"/>
    </xf>
    <xf numFmtId="0" fontId="31" fillId="0" borderId="0" xfId="0" applyFont="1" applyProtection="1"/>
    <xf numFmtId="0" fontId="36" fillId="15" borderId="0" xfId="0" applyFont="1" applyFill="1" applyProtection="1"/>
    <xf numFmtId="0" fontId="38" fillId="15" borderId="0" xfId="0" applyFont="1" applyFill="1" applyProtection="1"/>
    <xf numFmtId="0" fontId="0" fillId="15" borderId="0" xfId="0" applyFill="1" applyAlignment="1" applyProtection="1">
      <alignment horizontal="center" vertical="center" textRotation="90"/>
    </xf>
    <xf numFmtId="14" fontId="36" fillId="20" borderId="0" xfId="0" applyNumberFormat="1" applyFont="1" applyFill="1" applyBorder="1" applyProtection="1"/>
    <xf numFmtId="0" fontId="39" fillId="15" borderId="0" xfId="0" applyFont="1" applyFill="1" applyBorder="1" applyAlignment="1" applyProtection="1">
      <alignment horizontal="center" vertical="center"/>
    </xf>
    <xf numFmtId="0" fontId="39" fillId="20" borderId="0" xfId="0" applyFont="1" applyFill="1" applyBorder="1" applyAlignment="1" applyProtection="1">
      <alignment horizontal="center" vertical="center"/>
    </xf>
    <xf numFmtId="0" fontId="10" fillId="15" borderId="0" xfId="0" applyNumberFormat="1" applyFont="1" applyFill="1" applyProtection="1"/>
    <xf numFmtId="191" fontId="36" fillId="20" borderId="0" xfId="0" applyNumberFormat="1" applyFont="1" applyFill="1" applyBorder="1" applyProtection="1"/>
    <xf numFmtId="0" fontId="40" fillId="15" borderId="0" xfId="0" applyFont="1" applyFill="1" applyBorder="1" applyAlignment="1" applyProtection="1">
      <alignment horizontal="center" vertical="center"/>
    </xf>
    <xf numFmtId="195" fontId="40" fillId="15" borderId="0" xfId="0" applyNumberFormat="1" applyFont="1" applyFill="1" applyBorder="1" applyAlignment="1" applyProtection="1">
      <alignment horizontal="center" vertical="center"/>
    </xf>
    <xf numFmtId="14" fontId="40" fillId="15" borderId="0" xfId="0" applyNumberFormat="1" applyFont="1" applyFill="1" applyBorder="1" applyAlignment="1" applyProtection="1">
      <alignment horizontal="center" vertical="center"/>
    </xf>
    <xf numFmtId="191" fontId="41" fillId="0" borderId="0" xfId="0" applyNumberFormat="1" applyFont="1" applyFill="1" applyBorder="1" applyAlignment="1" applyProtection="1">
      <alignment horizontal="left" vertical="center"/>
      <protection locked="0"/>
    </xf>
    <xf numFmtId="0" fontId="29" fillId="15" borderId="12" xfId="0" applyFont="1" applyFill="1" applyBorder="1" applyAlignment="1" applyProtection="1">
      <alignment horizontal="center" vertical="center"/>
      <protection locked="0"/>
    </xf>
    <xf numFmtId="0" fontId="32" fillId="0" borderId="12" xfId="0" applyFont="1" applyFill="1" applyBorder="1" applyProtection="1">
      <protection locked="0"/>
    </xf>
    <xf numFmtId="0" fontId="32" fillId="0" borderId="13" xfId="0" applyFont="1" applyFill="1" applyBorder="1" applyAlignment="1" applyProtection="1">
      <alignment horizontal="left"/>
      <protection locked="0"/>
    </xf>
    <xf numFmtId="0" fontId="32" fillId="0" borderId="15" xfId="0" applyFont="1" applyFill="1" applyBorder="1" applyAlignment="1" applyProtection="1">
      <alignment horizontal="left"/>
      <protection locked="0"/>
    </xf>
    <xf numFmtId="0" fontId="33" fillId="20" borderId="12" xfId="0" applyFont="1" applyFill="1" applyBorder="1" applyAlignment="1" applyProtection="1">
      <alignment horizontal="center"/>
      <protection locked="0"/>
    </xf>
    <xf numFmtId="0" fontId="29" fillId="15" borderId="12" xfId="0" applyFont="1" applyFill="1" applyBorder="1" applyAlignment="1" applyProtection="1">
      <alignment horizontal="center"/>
      <protection locked="0"/>
    </xf>
    <xf numFmtId="49" fontId="41" fillId="0" borderId="0" xfId="0" applyNumberFormat="1" applyFont="1" applyFill="1" applyBorder="1" applyAlignment="1" applyProtection="1">
      <alignment horizontal="left" vertical="center"/>
    </xf>
    <xf numFmtId="0" fontId="26" fillId="20" borderId="19" xfId="0" applyFont="1" applyFill="1" applyBorder="1" applyAlignment="1" applyProtection="1">
      <alignment horizontal="left" vertical="center"/>
    </xf>
    <xf numFmtId="0" fontId="26" fillId="20" borderId="0" xfId="0" applyFont="1" applyFill="1" applyBorder="1" applyAlignment="1" applyProtection="1">
      <alignment horizontal="left" vertical="center"/>
    </xf>
    <xf numFmtId="0" fontId="41" fillId="0" borderId="0" xfId="0" applyFont="1" applyFill="1" applyBorder="1" applyAlignment="1" applyProtection="1">
      <alignment horizontal="left" vertical="center"/>
    </xf>
    <xf numFmtId="1" fontId="41" fillId="0" borderId="0" xfId="0" quotePrefix="1" applyNumberFormat="1" applyFont="1" applyFill="1" applyBorder="1" applyAlignment="1" applyProtection="1">
      <alignment horizontal="left" vertical="center"/>
    </xf>
    <xf numFmtId="0" fontId="0" fillId="0" borderId="35" xfId="0" applyBorder="1" applyAlignment="1" applyProtection="1">
      <alignment horizontal="left" vertical="center"/>
    </xf>
    <xf numFmtId="14" fontId="21" fillId="20" borderId="16" xfId="0" applyNumberFormat="1" applyFont="1" applyFill="1" applyBorder="1" applyAlignment="1" applyProtection="1">
      <alignment horizontal="center" vertical="center"/>
    </xf>
    <xf numFmtId="14" fontId="21" fillId="20" borderId="17" xfId="0" applyNumberFormat="1" applyFont="1" applyFill="1" applyBorder="1" applyAlignment="1" applyProtection="1">
      <alignment horizontal="center" vertical="center"/>
    </xf>
    <xf numFmtId="14" fontId="21" fillId="20" borderId="37" xfId="0" applyNumberFormat="1" applyFont="1" applyFill="1" applyBorder="1" applyAlignment="1" applyProtection="1">
      <alignment horizontal="center" vertical="center"/>
    </xf>
    <xf numFmtId="0" fontId="19" fillId="15" borderId="16" xfId="0" applyFont="1" applyFill="1" applyBorder="1" applyAlignment="1" applyProtection="1">
      <alignment horizontal="center" vertical="center"/>
    </xf>
    <xf numFmtId="0" fontId="19" fillId="15" borderId="17" xfId="0" applyFont="1" applyFill="1" applyBorder="1" applyAlignment="1" applyProtection="1">
      <alignment horizontal="center" vertical="center"/>
    </xf>
    <xf numFmtId="0" fontId="19" fillId="15" borderId="37" xfId="0" applyFont="1" applyFill="1" applyBorder="1" applyAlignment="1" applyProtection="1">
      <alignment horizontal="center" vertical="center"/>
    </xf>
    <xf numFmtId="184" fontId="19" fillId="15" borderId="12" xfId="0" applyNumberFormat="1" applyFont="1" applyFill="1" applyBorder="1" applyAlignment="1" applyProtection="1">
      <alignment horizontal="right"/>
    </xf>
    <xf numFmtId="10" fontId="19" fillId="15" borderId="36" xfId="0" applyNumberFormat="1" applyFont="1" applyFill="1" applyBorder="1" applyAlignment="1" applyProtection="1">
      <alignment horizontal="right"/>
    </xf>
    <xf numFmtId="183" fontId="29" fillId="0" borderId="13" xfId="0" applyNumberFormat="1" applyFont="1" applyFill="1" applyBorder="1" applyAlignment="1" applyProtection="1"/>
    <xf numFmtId="183" fontId="29" fillId="0" borderId="15" xfId="0" applyNumberFormat="1" applyFont="1" applyFill="1" applyBorder="1" applyAlignment="1" applyProtection="1"/>
    <xf numFmtId="0" fontId="32" fillId="0" borderId="13" xfId="0" applyFont="1" applyFill="1" applyBorder="1" applyAlignment="1" applyProtection="1">
      <alignment horizontal="left"/>
      <protection locked="0"/>
    </xf>
    <xf numFmtId="0" fontId="32" fillId="0" borderId="15" xfId="0" applyFont="1" applyFill="1" applyBorder="1" applyAlignment="1" applyProtection="1">
      <alignment horizontal="left"/>
      <protection locked="0"/>
    </xf>
    <xf numFmtId="0" fontId="30" fillId="20" borderId="14" xfId="0" applyFont="1" applyFill="1" applyBorder="1" applyAlignment="1" applyProtection="1">
      <alignment horizontal="left"/>
    </xf>
    <xf numFmtId="0" fontId="19" fillId="16" borderId="13" xfId="0" applyFont="1" applyFill="1" applyBorder="1" applyAlignment="1" applyProtection="1">
      <alignment horizontal="center" wrapText="1"/>
    </xf>
    <xf numFmtId="0" fontId="19" fillId="16" borderId="15" xfId="0" applyFont="1" applyFill="1" applyBorder="1" applyAlignment="1" applyProtection="1">
      <alignment horizontal="center"/>
    </xf>
    <xf numFmtId="0" fontId="19" fillId="0" borderId="0" xfId="0" applyFont="1" applyBorder="1" applyAlignment="1" applyProtection="1">
      <alignment horizontal="center" vertical="top"/>
    </xf>
    <xf numFmtId="0" fontId="19" fillId="16" borderId="13" xfId="0" applyFont="1" applyFill="1" applyBorder="1" applyAlignment="1" applyProtection="1"/>
    <xf numFmtId="0" fontId="19" fillId="16" borderId="15" xfId="0" applyFont="1" applyFill="1" applyBorder="1" applyAlignment="1" applyProtection="1"/>
    <xf numFmtId="0" fontId="19" fillId="20" borderId="16" xfId="0" applyFont="1" applyFill="1" applyBorder="1" applyAlignment="1" applyProtection="1">
      <alignment horizontal="right" vertical="center"/>
    </xf>
    <xf numFmtId="0" fontId="19" fillId="20" borderId="37" xfId="0" applyFont="1" applyFill="1" applyBorder="1" applyAlignment="1" applyProtection="1">
      <alignment horizontal="right" vertical="center"/>
    </xf>
    <xf numFmtId="0" fontId="0" fillId="20" borderId="12" xfId="0" applyFill="1" applyBorder="1" applyProtection="1"/>
    <xf numFmtId="0" fontId="21" fillId="15" borderId="36" xfId="0" applyFont="1" applyFill="1" applyBorder="1" applyAlignment="1" applyProtection="1">
      <alignment horizontal="right"/>
    </xf>
    <xf numFmtId="0" fontId="21" fillId="15" borderId="12" xfId="0" applyFont="1" applyFill="1" applyBorder="1" applyAlignment="1" applyProtection="1">
      <alignment horizontal="right"/>
    </xf>
    <xf numFmtId="191" fontId="31" fillId="16" borderId="14" xfId="0" applyNumberFormat="1" applyFont="1" applyFill="1" applyBorder="1" applyAlignment="1" applyProtection="1">
      <alignment horizontal="center"/>
    </xf>
    <xf numFmtId="9" fontId="19" fillId="15" borderId="36" xfId="0" applyNumberFormat="1" applyFont="1" applyFill="1" applyBorder="1" applyAlignment="1" applyProtection="1">
      <alignment horizontal="right"/>
    </xf>
    <xf numFmtId="0" fontId="19" fillId="0" borderId="0" xfId="0" applyFont="1" applyAlignment="1" applyProtection="1">
      <alignment vertical="top" wrapText="1"/>
    </xf>
    <xf numFmtId="9" fontId="29" fillId="15" borderId="12" xfId="0" applyNumberFormat="1" applyFont="1" applyFill="1" applyBorder="1" applyAlignment="1" applyProtection="1">
      <alignment horizontal="right"/>
      <protection locked="0"/>
    </xf>
    <xf numFmtId="0" fontId="29" fillId="15" borderId="12" xfId="0" applyFont="1" applyFill="1" applyBorder="1" applyAlignment="1" applyProtection="1">
      <alignment horizontal="center" vertical="center"/>
      <protection locked="0"/>
    </xf>
    <xf numFmtId="0" fontId="29" fillId="15" borderId="13" xfId="0" applyFont="1" applyFill="1" applyBorder="1" applyAlignment="1" applyProtection="1">
      <alignment horizontal="center" vertical="center"/>
      <protection locked="0"/>
    </xf>
    <xf numFmtId="0" fontId="29" fillId="15" borderId="15" xfId="0" applyFont="1" applyFill="1" applyBorder="1" applyAlignment="1" applyProtection="1">
      <alignment horizontal="center" vertical="center"/>
      <protection locked="0"/>
    </xf>
    <xf numFmtId="0" fontId="21" fillId="16" borderId="12" xfId="0" applyFont="1" applyFill="1" applyBorder="1" applyAlignment="1" applyProtection="1">
      <alignment horizontal="center" vertical="top"/>
    </xf>
    <xf numFmtId="0" fontId="21" fillId="15" borderId="13" xfId="0" applyFont="1" applyFill="1" applyBorder="1" applyAlignment="1" applyProtection="1">
      <alignment horizontal="right"/>
    </xf>
    <xf numFmtId="0" fontId="21" fillId="15" borderId="14" xfId="0" applyFont="1" applyFill="1" applyBorder="1" applyAlignment="1" applyProtection="1">
      <alignment horizontal="right"/>
    </xf>
    <xf numFmtId="0" fontId="21" fillId="15" borderId="15" xfId="0" applyFont="1" applyFill="1" applyBorder="1" applyAlignment="1" applyProtection="1">
      <alignment horizontal="right"/>
    </xf>
    <xf numFmtId="184" fontId="21" fillId="15" borderId="13" xfId="0" applyNumberFormat="1" applyFont="1" applyFill="1" applyBorder="1" applyAlignment="1" applyProtection="1">
      <alignment horizontal="right"/>
    </xf>
    <xf numFmtId="184" fontId="21" fillId="15" borderId="15" xfId="0" applyNumberFormat="1" applyFont="1" applyFill="1" applyBorder="1" applyAlignment="1" applyProtection="1">
      <alignment horizontal="right"/>
    </xf>
    <xf numFmtId="0" fontId="19" fillId="16" borderId="12" xfId="0" applyFont="1" applyFill="1" applyBorder="1" applyAlignment="1" applyProtection="1">
      <alignment horizontal="center" vertical="center"/>
    </xf>
    <xf numFmtId="49" fontId="26" fillId="20" borderId="0" xfId="0" applyNumberFormat="1" applyFont="1" applyFill="1" applyBorder="1" applyAlignment="1" applyProtection="1">
      <alignment horizontal="left" vertical="center"/>
    </xf>
    <xf numFmtId="0" fontId="0" fillId="22" borderId="0" xfId="0" applyFill="1" applyBorder="1" applyProtection="1"/>
    <xf numFmtId="4" fontId="37" fillId="22" borderId="0" xfId="22" applyNumberFormat="1" applyFont="1" applyFill="1" applyBorder="1" applyProtection="1"/>
    <xf numFmtId="184" fontId="36" fillId="22" borderId="0" xfId="0" applyNumberFormat="1" applyFont="1" applyFill="1" applyBorder="1" applyAlignment="1" applyProtection="1">
      <alignment horizontal="right"/>
    </xf>
    <xf numFmtId="0" fontId="0" fillId="22" borderId="0" xfId="0" applyFill="1" applyProtection="1"/>
    <xf numFmtId="0" fontId="36" fillId="22" borderId="0" xfId="0" applyFont="1" applyFill="1" applyProtection="1"/>
    <xf numFmtId="0" fontId="22" fillId="0" borderId="0" xfId="0" applyFont="1" applyBorder="1" applyAlignment="1" applyProtection="1">
      <alignment horizontal="left" vertical="top"/>
    </xf>
    <xf numFmtId="0" fontId="25" fillId="0" borderId="0" xfId="0" applyFont="1" applyFill="1" applyBorder="1" applyProtection="1"/>
    <xf numFmtId="0" fontId="0" fillId="0" borderId="0" xfId="0" applyBorder="1" applyAlignment="1" applyProtection="1">
      <alignment horizontal="left" vertical="center"/>
    </xf>
    <xf numFmtId="0" fontId="19" fillId="0" borderId="0" xfId="0" applyFont="1" applyFill="1" applyBorder="1" applyAlignment="1" applyProtection="1">
      <alignment horizontal="right" wrapText="1"/>
    </xf>
    <xf numFmtId="0" fontId="28" fillId="0" borderId="0" xfId="0" applyFont="1" applyFill="1" applyBorder="1" applyProtection="1"/>
    <xf numFmtId="0" fontId="23" fillId="0" borderId="13" xfId="0" applyFont="1" applyFill="1" applyBorder="1" applyAlignment="1" applyProtection="1">
      <alignment vertical="center"/>
    </xf>
    <xf numFmtId="0" fontId="24" fillId="0" borderId="14" xfId="0" applyFont="1" applyFill="1" applyBorder="1" applyAlignment="1" applyProtection="1">
      <alignment vertical="center"/>
    </xf>
    <xf numFmtId="0" fontId="19" fillId="0" borderId="14" xfId="0" applyFont="1" applyFill="1" applyBorder="1" applyAlignment="1" applyProtection="1">
      <alignment vertical="center"/>
    </xf>
    <xf numFmtId="0" fontId="10" fillId="0" borderId="14" xfId="0" applyFont="1" applyFill="1" applyBorder="1" applyAlignment="1" applyProtection="1">
      <alignment vertical="center"/>
    </xf>
    <xf numFmtId="0" fontId="19" fillId="0" borderId="15" xfId="0" applyFont="1" applyFill="1" applyBorder="1" applyAlignment="1" applyProtection="1">
      <alignment vertical="center"/>
    </xf>
    <xf numFmtId="0" fontId="19" fillId="15" borderId="0" xfId="0" applyFont="1" applyFill="1" applyAlignment="1" applyProtection="1">
      <alignment vertical="center"/>
    </xf>
    <xf numFmtId="0" fontId="19" fillId="15" borderId="0" xfId="0" applyFont="1" applyFill="1" applyAlignment="1" applyProtection="1">
      <alignment horizontal="center" vertical="center"/>
    </xf>
    <xf numFmtId="0" fontId="26" fillId="20" borderId="38" xfId="0" applyFont="1" applyFill="1" applyBorder="1" applyAlignment="1" applyProtection="1">
      <alignment horizontal="left" vertical="center"/>
    </xf>
    <xf numFmtId="0" fontId="26" fillId="20" borderId="33" xfId="0" applyFont="1" applyFill="1" applyBorder="1" applyAlignment="1" applyProtection="1">
      <alignment horizontal="left" vertical="center"/>
    </xf>
    <xf numFmtId="0" fontId="41" fillId="0" borderId="33" xfId="0" applyFont="1" applyFill="1" applyBorder="1" applyAlignment="1" applyProtection="1">
      <alignment horizontal="left" vertical="center"/>
    </xf>
    <xf numFmtId="49" fontId="41" fillId="0" borderId="33" xfId="0" applyNumberFormat="1" applyFont="1" applyFill="1" applyBorder="1" applyAlignment="1" applyProtection="1">
      <alignment horizontal="left" vertical="center"/>
    </xf>
    <xf numFmtId="0" fontId="0" fillId="0" borderId="33" xfId="0" applyBorder="1" applyAlignment="1" applyProtection="1">
      <alignment horizontal="left" vertical="center"/>
    </xf>
    <xf numFmtId="0" fontId="0" fillId="0" borderId="34" xfId="0" applyBorder="1" applyAlignment="1" applyProtection="1">
      <alignment horizontal="left" vertical="center"/>
    </xf>
    <xf numFmtId="0" fontId="26" fillId="20" borderId="39" xfId="0" applyFont="1" applyFill="1" applyBorder="1" applyAlignment="1" applyProtection="1">
      <alignment horizontal="left" vertical="center" wrapText="1"/>
    </xf>
    <xf numFmtId="0" fontId="26" fillId="20" borderId="10" xfId="0" applyFont="1" applyFill="1" applyBorder="1" applyAlignment="1" applyProtection="1">
      <alignment horizontal="left" vertical="center" wrapText="1"/>
    </xf>
    <xf numFmtId="194" fontId="41" fillId="0" borderId="10" xfId="0" applyNumberFormat="1" applyFont="1" applyFill="1" applyBorder="1" applyAlignment="1" applyProtection="1">
      <alignment horizontal="left" vertical="top"/>
      <protection locked="0"/>
    </xf>
    <xf numFmtId="194" fontId="27" fillId="0" borderId="10" xfId="0" applyNumberFormat="1" applyFont="1" applyFill="1" applyBorder="1" applyAlignment="1" applyProtection="1">
      <alignment horizontal="left" vertical="top"/>
    </xf>
    <xf numFmtId="194" fontId="26" fillId="20" borderId="10" xfId="0" applyNumberFormat="1" applyFont="1" applyFill="1" applyBorder="1" applyAlignment="1" applyProtection="1">
      <alignment horizontal="left" vertical="top"/>
    </xf>
    <xf numFmtId="49" fontId="41" fillId="0" borderId="10" xfId="0" applyNumberFormat="1" applyFont="1" applyFill="1" applyBorder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0" fillId="0" borderId="40" xfId="0" applyBorder="1" applyAlignment="1" applyProtection="1">
      <alignment horizontal="left"/>
    </xf>
    <xf numFmtId="0" fontId="21" fillId="16" borderId="12" xfId="0" applyFont="1" applyFill="1" applyBorder="1" applyAlignment="1" applyProtection="1">
      <alignment horizontal="center" vertical="center" wrapText="1"/>
    </xf>
    <xf numFmtId="0" fontId="21" fillId="16" borderId="12" xfId="0" applyFont="1" applyFill="1" applyBorder="1" applyAlignment="1" applyProtection="1">
      <alignment horizontal="center" vertical="center" wrapText="1"/>
    </xf>
  </cellXfs>
  <cellStyles count="25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ährung" xfId="22" builtinId="4"/>
    <cellStyle name="Warnender Text" xfId="23" builtinId="11" customBuiltin="1"/>
    <cellStyle name="Zelle überprüfen" xfId="24" builtinId="23" customBuiltin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aktuelle Stundenausschöpfung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rPr>
              <a:t>(Std. bisher/ Std. neu/ Std. Rest gem. Tabelle rechts)</a:t>
            </a:r>
          </a:p>
        </c:rich>
      </c:tx>
      <c:layout>
        <c:manualLayout>
          <c:xMode val="edge"/>
          <c:yMode val="edge"/>
          <c:x val="0.23050290221555203"/>
          <c:y val="1.60257584081059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98277897427002"/>
          <c:y val="0.24679564426721587"/>
          <c:w val="0.84575461519258355"/>
          <c:h val="0.6506430621590236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Deckblatt!$E$109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Deckblatt!$E$110:$E$120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F-499B-996A-C8B9887285CA}"/>
            </c:ext>
          </c:extLst>
        </c:ser>
        <c:ser>
          <c:idx val="1"/>
          <c:order val="1"/>
          <c:tx>
            <c:strRef>
              <c:f>Deckblatt!$F$109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Deckblatt!$F$110:$F$120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F-499B-996A-C8B9887285CA}"/>
            </c:ext>
          </c:extLst>
        </c:ser>
        <c:ser>
          <c:idx val="2"/>
          <c:order val="2"/>
          <c:tx>
            <c:strRef>
              <c:f>Deckblatt!$G$109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Deckblatt!$G$110:$G$120</c:f>
              <c:numCache>
                <c:formatCode>General</c:formatCode>
                <c:ptCount val="1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F-499B-996A-C8B9887285CA}"/>
            </c:ext>
          </c:extLst>
        </c:ser>
        <c:ser>
          <c:idx val="4"/>
          <c:order val="3"/>
          <c:tx>
            <c:strRef>
              <c:f>Deckblatt!$I$109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Deckblatt!$I$110:$I$120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BF-499B-996A-C8B9887285CA}"/>
            </c:ext>
          </c:extLst>
        </c:ser>
        <c:ser>
          <c:idx val="5"/>
          <c:order val="4"/>
          <c:tx>
            <c:strRef>
              <c:f>Deckblatt!$J$109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Deckblatt!$J$110:$J$120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BF-499B-996A-C8B9887285CA}"/>
            </c:ext>
          </c:extLst>
        </c:ser>
        <c:ser>
          <c:idx val="6"/>
          <c:order val="5"/>
          <c:tx>
            <c:strRef>
              <c:f>Deckblatt!$K$109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Deckblatt!$K$110:$K$120</c:f>
              <c:numCache>
                <c:formatCode>General</c:formatCode>
                <c:ptCount val="11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BF-499B-996A-C8B9887285CA}"/>
            </c:ext>
          </c:extLst>
        </c:ser>
        <c:ser>
          <c:idx val="8"/>
          <c:order val="6"/>
          <c:tx>
            <c:strRef>
              <c:f>Deckblatt!$M$109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Deckblatt!$M$110:$M$120</c:f>
              <c:numCache>
                <c:formatCode>General</c:formatCode>
                <c:ptCount val="1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2BF-499B-996A-C8B9887285CA}"/>
            </c:ext>
          </c:extLst>
        </c:ser>
        <c:ser>
          <c:idx val="9"/>
          <c:order val="7"/>
          <c:tx>
            <c:strRef>
              <c:f>Deckblatt!$N$109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Deckblatt!$N$110:$N$120</c:f>
              <c:numCache>
                <c:formatCode>General</c:formatCode>
                <c:ptCount val="1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BF-499B-996A-C8B9887285CA}"/>
            </c:ext>
          </c:extLst>
        </c:ser>
        <c:ser>
          <c:idx val="10"/>
          <c:order val="8"/>
          <c:tx>
            <c:strRef>
              <c:f>Deckblatt!$O$109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Deckblatt!$O$110:$O$120</c:f>
              <c:numCache>
                <c:formatCode>General</c:formatCode>
                <c:ptCount val="11"/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2BF-499B-996A-C8B9887285CA}"/>
            </c:ext>
          </c:extLst>
        </c:ser>
        <c:ser>
          <c:idx val="12"/>
          <c:order val="9"/>
          <c:tx>
            <c:strRef>
              <c:f>Deckblatt!$Q$109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Deckblatt!$Q$110:$Q$120</c:f>
              <c:numCache>
                <c:formatCode>General</c:formatCode>
                <c:ptCount val="11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BF-499B-996A-C8B9887285CA}"/>
            </c:ext>
          </c:extLst>
        </c:ser>
        <c:ser>
          <c:idx val="13"/>
          <c:order val="10"/>
          <c:tx>
            <c:strRef>
              <c:f>Deckblatt!$R$109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Deckblatt!$R$110:$R$120</c:f>
              <c:numCache>
                <c:formatCode>General</c:formatCode>
                <c:ptCount val="11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2BF-499B-996A-C8B9887285CA}"/>
            </c:ext>
          </c:extLst>
        </c:ser>
        <c:ser>
          <c:idx val="14"/>
          <c:order val="11"/>
          <c:tx>
            <c:strRef>
              <c:f>Deckblatt!$S$109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Deckblatt!$S$110:$S$120</c:f>
              <c:numCache>
                <c:formatCode>General</c:formatCode>
                <c:ptCount val="11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2BF-499B-996A-C8B9887285CA}"/>
            </c:ext>
          </c:extLst>
        </c:ser>
        <c:ser>
          <c:idx val="16"/>
          <c:order val="12"/>
          <c:tx>
            <c:strRef>
              <c:f>Deckblatt!$U$109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Deckblatt!$U$110:$U$120</c:f>
              <c:numCache>
                <c:formatCode>General</c:formatCode>
                <c:ptCount val="11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2BF-499B-996A-C8B9887285CA}"/>
            </c:ext>
          </c:extLst>
        </c:ser>
        <c:ser>
          <c:idx val="17"/>
          <c:order val="13"/>
          <c:tx>
            <c:strRef>
              <c:f>Deckblatt!$V$109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Deckblatt!$V$110:$V$120</c:f>
              <c:numCache>
                <c:formatCode>General</c:formatCode>
                <c:ptCount val="11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2BF-499B-996A-C8B9887285CA}"/>
            </c:ext>
          </c:extLst>
        </c:ser>
        <c:ser>
          <c:idx val="18"/>
          <c:order val="14"/>
          <c:tx>
            <c:strRef>
              <c:f>Deckblatt!$W$109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Deckblatt!$W$110:$W$120</c:f>
              <c:numCache>
                <c:formatCode>General</c:formatCode>
                <c:ptCount val="11"/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BF-499B-996A-C8B9887285CA}"/>
            </c:ext>
          </c:extLst>
        </c:ser>
        <c:ser>
          <c:idx val="20"/>
          <c:order val="15"/>
          <c:tx>
            <c:strRef>
              <c:f>Deckblatt!$Y$109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Deckblatt!$Y$110:$Y$120</c:f>
              <c:numCache>
                <c:formatCode>General</c:formatCode>
                <c:ptCount val="11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2BF-499B-996A-C8B9887285CA}"/>
            </c:ext>
          </c:extLst>
        </c:ser>
        <c:ser>
          <c:idx val="21"/>
          <c:order val="16"/>
          <c:tx>
            <c:strRef>
              <c:f>Deckblatt!$Z$109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Deckblatt!$Z$110:$Z$120</c:f>
              <c:numCache>
                <c:formatCode>General</c:formatCode>
                <c:ptCount val="11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2BF-499B-996A-C8B9887285CA}"/>
            </c:ext>
          </c:extLst>
        </c:ser>
        <c:ser>
          <c:idx val="22"/>
          <c:order val="17"/>
          <c:tx>
            <c:strRef>
              <c:f>Deckblatt!$AA$109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Deckblatt!$AA$110:$AA$120</c:f>
              <c:numCache>
                <c:formatCode>General</c:formatCode>
                <c:ptCount val="11"/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2BF-499B-996A-C8B9887285CA}"/>
            </c:ext>
          </c:extLst>
        </c:ser>
        <c:ser>
          <c:idx val="24"/>
          <c:order val="18"/>
          <c:tx>
            <c:strRef>
              <c:f>Deckblatt!$AC$109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Deckblatt!$AC$110:$AC$120</c:f>
              <c:numCache>
                <c:formatCode>General</c:formatCode>
                <c:ptCount val="11"/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2BF-499B-996A-C8B9887285CA}"/>
            </c:ext>
          </c:extLst>
        </c:ser>
        <c:ser>
          <c:idx val="25"/>
          <c:order val="19"/>
          <c:tx>
            <c:strRef>
              <c:f>Deckblatt!$AD$109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Deckblatt!$AD$110:$AD$120</c:f>
              <c:numCache>
                <c:formatCode>General</c:formatCode>
                <c:ptCount val="11"/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D2BF-499B-996A-C8B9887285CA}"/>
            </c:ext>
          </c:extLst>
        </c:ser>
        <c:ser>
          <c:idx val="26"/>
          <c:order val="20"/>
          <c:tx>
            <c:strRef>
              <c:f>Deckblatt!$AE$109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Deckblatt!$AE$110:$AE$120</c:f>
              <c:numCache>
                <c:formatCode>General</c:formatCode>
                <c:ptCount val="11"/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2BF-499B-996A-C8B9887285CA}"/>
            </c:ext>
          </c:extLst>
        </c:ser>
        <c:ser>
          <c:idx val="28"/>
          <c:order val="21"/>
          <c:tx>
            <c:strRef>
              <c:f>Deckblatt!$AG$109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Deckblatt!$AG$110:$AG$120</c:f>
              <c:numCache>
                <c:formatCode>General</c:formatCode>
                <c:ptCount val="11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D2BF-499B-996A-C8B9887285CA}"/>
            </c:ext>
          </c:extLst>
        </c:ser>
        <c:ser>
          <c:idx val="29"/>
          <c:order val="22"/>
          <c:tx>
            <c:strRef>
              <c:f>Deckblatt!$AH$109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Deckblatt!$AH$110:$AH$120</c:f>
              <c:numCache>
                <c:formatCode>General</c:formatCode>
                <c:ptCount val="11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2BF-499B-996A-C8B9887285CA}"/>
            </c:ext>
          </c:extLst>
        </c:ser>
        <c:ser>
          <c:idx val="30"/>
          <c:order val="23"/>
          <c:tx>
            <c:strRef>
              <c:f>Deckblatt!$AI$109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Deckblatt!$AI$110:$AI$120</c:f>
              <c:numCache>
                <c:formatCode>General</c:formatCode>
                <c:ptCount val="11"/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2BF-499B-996A-C8B9887285CA}"/>
            </c:ext>
          </c:extLst>
        </c:ser>
        <c:ser>
          <c:idx val="32"/>
          <c:order val="24"/>
          <c:tx>
            <c:strRef>
              <c:f>Deckblatt!$AK$109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Deckblatt!$AK$110:$AK$120</c:f>
              <c:numCache>
                <c:formatCode>General</c:formatCode>
                <c:ptCount val="11"/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2BF-499B-996A-C8B9887285CA}"/>
            </c:ext>
          </c:extLst>
        </c:ser>
        <c:ser>
          <c:idx val="33"/>
          <c:order val="25"/>
          <c:tx>
            <c:strRef>
              <c:f>Deckblatt!$AL$109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Deckblatt!$AL$110:$AL$120</c:f>
              <c:numCache>
                <c:formatCode>General</c:formatCode>
                <c:ptCount val="11"/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2BF-499B-996A-C8B9887285CA}"/>
            </c:ext>
          </c:extLst>
        </c:ser>
        <c:ser>
          <c:idx val="34"/>
          <c:order val="26"/>
          <c:tx>
            <c:strRef>
              <c:f>Deckblatt!$AM$109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Deckblatt!$AM$110:$AM$120</c:f>
              <c:numCache>
                <c:formatCode>General</c:formatCode>
                <c:ptCount val="11"/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2BF-499B-996A-C8B9887285CA}"/>
            </c:ext>
          </c:extLst>
        </c:ser>
        <c:ser>
          <c:idx val="36"/>
          <c:order val="27"/>
          <c:tx>
            <c:strRef>
              <c:f>Deckblatt!$AO$109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Deckblatt!$AO$110:$AO$120</c:f>
              <c:numCache>
                <c:formatCode>General</c:formatCode>
                <c:ptCount val="11"/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D2BF-499B-996A-C8B9887285CA}"/>
            </c:ext>
          </c:extLst>
        </c:ser>
        <c:ser>
          <c:idx val="37"/>
          <c:order val="28"/>
          <c:tx>
            <c:strRef>
              <c:f>Deckblatt!$AP$109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Deckblatt!$AP$110:$AP$120</c:f>
              <c:numCache>
                <c:formatCode>General</c:formatCode>
                <c:ptCount val="11"/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2BF-499B-996A-C8B9887285CA}"/>
            </c:ext>
          </c:extLst>
        </c:ser>
        <c:ser>
          <c:idx val="38"/>
          <c:order val="29"/>
          <c:tx>
            <c:strRef>
              <c:f>Deckblatt!$AQ$109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Deckblatt!$AQ$110:$AQ$120</c:f>
              <c:numCache>
                <c:formatCode>General</c:formatCode>
                <c:ptCount val="11"/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2BF-499B-996A-C8B9887285CA}"/>
            </c:ext>
          </c:extLst>
        </c:ser>
        <c:ser>
          <c:idx val="40"/>
          <c:order val="30"/>
          <c:tx>
            <c:strRef>
              <c:f>Deckblatt!$AS$109</c:f>
              <c:strCache>
                <c:ptCount val="1"/>
                <c:pt idx="0">
                  <c:v>Std.
IST</c:v>
                </c:pt>
              </c:strCache>
            </c:strRef>
          </c:tx>
          <c:spPr>
            <a:solidFill>
              <a:srgbClr val="FFCC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Deckblatt!$AS$110:$AS$120</c:f>
              <c:numCache>
                <c:formatCode>General</c:formatCode>
                <c:ptCount val="11"/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2BF-499B-996A-C8B9887285CA}"/>
            </c:ext>
          </c:extLst>
        </c:ser>
        <c:ser>
          <c:idx val="41"/>
          <c:order val="31"/>
          <c:tx>
            <c:strRef>
              <c:f>Deckblatt!$AT$109</c:f>
              <c:strCache>
                <c:ptCount val="1"/>
                <c:pt idx="0">
                  <c:v>Std.
NEU</c:v>
                </c:pt>
              </c:strCache>
            </c:strRef>
          </c:tx>
          <c:spPr>
            <a:solidFill>
              <a:srgbClr val="FFFF99"/>
            </a:solidFill>
            <a:ln w="3175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Deckblatt!$AT$110:$AT$120</c:f>
              <c:numCache>
                <c:formatCode>General</c:formatCode>
                <c:ptCount val="11"/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2BF-499B-996A-C8B9887285CA}"/>
            </c:ext>
          </c:extLst>
        </c:ser>
        <c:ser>
          <c:idx val="42"/>
          <c:order val="32"/>
          <c:tx>
            <c:strRef>
              <c:f>Deckblatt!$AU$109</c:f>
              <c:strCache>
                <c:ptCount val="1"/>
                <c:pt idx="0">
                  <c:v>Std.
REST</c:v>
                </c:pt>
              </c:strCache>
            </c:strRef>
          </c:tx>
          <c:spPr>
            <a:gradFill rotWithShape="0">
              <a:gsLst>
                <a:gs pos="0">
                  <a:srgbClr val="CCFFCC"/>
                </a:gs>
                <a:gs pos="100000">
                  <a:srgbClr val="CCFFCC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D2BF-499B-996A-C8B9887285CA}"/>
              </c:ext>
            </c:extLst>
          </c:dPt>
          <c:cat>
            <c:strRef>
              <c:f>Deckblatt!$D$110:$D$120</c:f>
              <c:strCache>
                <c:ptCount val="11"/>
                <c:pt idx="0">
                  <c:v>.</c:v>
                </c:pt>
                <c:pt idx="1">
                  <c:v>H</c:v>
                </c:pt>
                <c:pt idx="2">
                  <c:v>0.75 G</c:v>
                </c:pt>
                <c:pt idx="3">
                  <c:v>0.5 G</c:v>
                </c:pt>
                <c:pt idx="4">
                  <c:v>G</c:v>
                </c:pt>
                <c:pt idx="5">
                  <c:v>F</c:v>
                </c:pt>
                <c:pt idx="6">
                  <c:v>E</c:v>
                </c:pt>
                <c:pt idx="7">
                  <c:v>D</c:v>
                </c:pt>
                <c:pt idx="8">
                  <c:v>C</c:v>
                </c:pt>
                <c:pt idx="9">
                  <c:v>B</c:v>
                </c:pt>
                <c:pt idx="10">
                  <c:v>A</c:v>
                </c:pt>
              </c:strCache>
            </c:strRef>
          </c:cat>
          <c:val>
            <c:numRef>
              <c:f>Deckblatt!$AU$110:$AU$120</c:f>
              <c:numCache>
                <c:formatCode>General</c:formatCode>
                <c:ptCount val="11"/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D2BF-499B-996A-C8B988728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"/>
        <c:overlap val="100"/>
        <c:axId val="1466068063"/>
        <c:axId val="1"/>
      </c:barChart>
      <c:catAx>
        <c:axId val="1466068063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466068063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 alignWithMargins="0"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de-CH"/>
              <a:t>Gesamtübersicht</a:t>
            </a:r>
          </a:p>
        </c:rich>
      </c:tx>
      <c:layout>
        <c:manualLayout>
          <c:xMode val="edge"/>
          <c:yMode val="edge"/>
          <c:x val="0.32698186714911287"/>
          <c:y val="0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924917946184029E-2"/>
          <c:y val="0.41958041958041958"/>
          <c:w val="0.6450517320250273"/>
          <c:h val="0.3216783216783216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Deckblatt!$K$37</c:f>
              <c:strCache>
                <c:ptCount val="1"/>
                <c:pt idx="0">
                  <c:v>Stundenausschöpfung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Deckblatt!$K$37</c:f>
              <c:strCache>
                <c:ptCount val="1"/>
                <c:pt idx="0">
                  <c:v>Stundenausschöpfung</c:v>
                </c:pt>
              </c:strCache>
            </c:strRef>
          </c:cat>
          <c:val>
            <c:numRef>
              <c:f>Deckblatt!$Q$37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7-4571-899E-3768F75818D2}"/>
            </c:ext>
          </c:extLst>
        </c:ser>
        <c:ser>
          <c:idx val="0"/>
          <c:order val="1"/>
          <c:tx>
            <c:strRef>
              <c:f>Deckblatt!$K$36</c:f>
              <c:strCache>
                <c:ptCount val="1"/>
                <c:pt idx="0">
                  <c:v>Kostenausschöpfung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Deckblatt!$K$37</c:f>
              <c:strCache>
                <c:ptCount val="1"/>
                <c:pt idx="0">
                  <c:v>Stundenausschöpfung</c:v>
                </c:pt>
              </c:strCache>
            </c:strRef>
          </c:cat>
          <c:val>
            <c:numRef>
              <c:f>Deckblatt!$Q$36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7-4571-899E-3768F75818D2}"/>
            </c:ext>
          </c:extLst>
        </c:ser>
        <c:ser>
          <c:idx val="2"/>
          <c:order val="2"/>
          <c:tx>
            <c:strRef>
              <c:f>Deckblatt!$K$31</c:f>
              <c:strCache>
                <c:ptCount val="1"/>
                <c:pt idx="0">
                  <c:v>Selbsteinschätzung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Deckblatt!$Q$31</c:f>
              <c:numCache>
                <c:formatCode>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E7-4571-899E-3768F7581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39"/>
        <c:axId val="1744009599"/>
        <c:axId val="1"/>
      </c:barChart>
      <c:catAx>
        <c:axId val="1744009599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.5"/>
          <c:min val="0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7440095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3855100412091779"/>
          <c:y val="0.4465275999493532"/>
          <c:w val="0.24120307360018411"/>
          <c:h val="0.3209417124635975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 alignWithMargins="0"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116737" name="Text Box 1">
          <a:extLst>
            <a:ext uri="{FF2B5EF4-FFF2-40B4-BE49-F238E27FC236}">
              <a16:creationId xmlns:a16="http://schemas.microsoft.com/office/drawing/2014/main" id="{8C3D0A3A-D218-123A-2465-CBED210AD7D3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de-CH" sz="1000" b="0" i="0" strike="noStrike">
              <a:solidFill>
                <a:srgbClr val="000000"/>
              </a:solidFill>
              <a:latin typeface="Arial"/>
              <a:cs typeface="Arial"/>
            </a:rPr>
            <a:t>INGENIEURGEMEINSCHAFT</a:t>
          </a:r>
        </a:p>
        <a:p>
          <a:pPr algn="ctr" rtl="0">
            <a:defRPr sz="1000"/>
          </a:pPr>
          <a:r>
            <a:rPr lang="de-CH" sz="1000" b="0" i="0" strike="noStrike">
              <a:solidFill>
                <a:srgbClr val="000000"/>
              </a:solidFill>
              <a:latin typeface="Arial"/>
              <a:cs typeface="Arial"/>
            </a:rPr>
            <a:t>Jauslin + Stebler Ingenieure AG / Rapp Infra AG </a:t>
          </a:r>
        </a:p>
        <a:p>
          <a:pPr algn="ctr" rtl="0">
            <a:defRPr sz="1000"/>
          </a:pPr>
          <a:r>
            <a:rPr lang="de-CH" sz="1000" b="0" i="0" strike="noStrike">
              <a:solidFill>
                <a:srgbClr val="000000"/>
              </a:solidFill>
              <a:latin typeface="Arial"/>
              <a:cs typeface="Arial"/>
            </a:rPr>
            <a:t>per Adresse</a:t>
          </a:r>
        </a:p>
        <a:p>
          <a:pPr algn="ctr" rtl="0">
            <a:defRPr sz="1000"/>
          </a:pPr>
          <a:r>
            <a:rPr lang="de-CH" sz="1000" b="0" i="0" strike="noStrike">
              <a:solidFill>
                <a:srgbClr val="000000"/>
              </a:solidFill>
              <a:latin typeface="Arial"/>
              <a:cs typeface="Arial"/>
            </a:rPr>
            <a:t>Jauslin + Stebler Ingenieure AG</a:t>
          </a:r>
        </a:p>
        <a:p>
          <a:pPr algn="ctr" rtl="0">
            <a:defRPr sz="1000"/>
          </a:pPr>
          <a:r>
            <a:rPr lang="de-CH" sz="1000" b="0" i="0" strike="noStrike">
              <a:solidFill>
                <a:srgbClr val="000000"/>
              </a:solidFill>
              <a:latin typeface="Arial"/>
              <a:cs typeface="Arial"/>
            </a:rPr>
            <a:t>Gartenstrasse 15, 4132 Muttenz </a:t>
          </a:r>
        </a:p>
        <a:p>
          <a:pPr algn="ctr" rtl="0">
            <a:defRPr sz="1000"/>
          </a:pPr>
          <a:r>
            <a:rPr lang="de-CH" sz="1000" b="0" i="0" strike="noStrike">
              <a:solidFill>
                <a:srgbClr val="000000"/>
              </a:solidFill>
              <a:latin typeface="Arial"/>
              <a:cs typeface="Arial"/>
            </a:rPr>
            <a:t>Tel. 061 / 467 67 67    Fax 061 / 467 67 01</a:t>
          </a:r>
        </a:p>
        <a:p>
          <a:pPr algn="ctr" rtl="0">
            <a:defRPr sz="1000"/>
          </a:pPr>
          <a:endParaRPr lang="de-CH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18</xdr:col>
      <xdr:colOff>142871</xdr:colOff>
      <xdr:row>18</xdr:row>
      <xdr:rowOff>110066</xdr:rowOff>
    </xdr:from>
    <xdr:to>
      <xdr:col>27</xdr:col>
      <xdr:colOff>25400</xdr:colOff>
      <xdr:row>27</xdr:row>
      <xdr:rowOff>177800</xdr:rowOff>
    </xdr:to>
    <xdr:sp macro="" textlink="">
      <xdr:nvSpPr>
        <xdr:cNvPr id="256426" name="Richtungspfeil 7">
          <a:extLst>
            <a:ext uri="{FF2B5EF4-FFF2-40B4-BE49-F238E27FC236}">
              <a16:creationId xmlns:a16="http://schemas.microsoft.com/office/drawing/2014/main" id="{2953B9C4-F8E3-EAA7-DE3B-D06CEB3687D1}"/>
            </a:ext>
          </a:extLst>
        </xdr:cNvPr>
        <xdr:cNvSpPr>
          <a:spLocks noChangeArrowheads="1"/>
        </xdr:cNvSpPr>
      </xdr:nvSpPr>
      <xdr:spPr bwMode="auto">
        <a:xfrm rot="10800000">
          <a:off x="10692338" y="3843866"/>
          <a:ext cx="2778129" cy="1820334"/>
        </a:xfrm>
        <a:prstGeom prst="homePlate">
          <a:avLst>
            <a:gd name="adj" fmla="val 19079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16000" tIns="0" rIns="0" bIns="0" anchor="ctr" upright="1"/>
        <a:lstStyle/>
        <a:p>
          <a:pPr algn="l" rtl="1">
            <a:defRPr sz="1000"/>
          </a:pPr>
          <a:r>
            <a:rPr lang="de-DE" sz="1600" b="1" i="0" strike="noStrike">
              <a:solidFill>
                <a:srgbClr val="000000"/>
              </a:solidFill>
              <a:latin typeface="Calibri"/>
            </a:rPr>
            <a:t>Blaue Schrift</a:t>
          </a:r>
          <a:r>
            <a:rPr lang="de-DE" sz="1200" b="1" i="0" strike="noStrike">
              <a:solidFill>
                <a:srgbClr val="000000"/>
              </a:solidFill>
              <a:latin typeface="Calibri"/>
            </a:rPr>
            <a:t> = Texteinträge PV notwendig!</a:t>
          </a: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- es sind nur Einträge im Druckbereich notwendig</a:t>
          </a: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- Fusszeile anpassen!</a:t>
          </a:r>
        </a:p>
        <a:p>
          <a:pPr algn="l" rtl="1">
            <a:defRPr sz="1000"/>
          </a:pPr>
          <a:endParaRPr lang="de-DE" sz="12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Ebenfalls monatlich manuell anpassen.</a:t>
          </a:r>
        </a:p>
      </xdr:txBody>
    </xdr:sp>
    <xdr:clientData/>
  </xdr:twoCellAnchor>
  <xdr:twoCellAnchor>
    <xdr:from>
      <xdr:col>18</xdr:col>
      <xdr:colOff>104775</xdr:colOff>
      <xdr:row>40</xdr:row>
      <xdr:rowOff>0</xdr:rowOff>
    </xdr:from>
    <xdr:to>
      <xdr:col>26</xdr:col>
      <xdr:colOff>185436</xdr:colOff>
      <xdr:row>80</xdr:row>
      <xdr:rowOff>0</xdr:rowOff>
    </xdr:to>
    <xdr:sp macro="" textlink="">
      <xdr:nvSpPr>
        <xdr:cNvPr id="256006" name="Richtungspfeil 7">
          <a:extLst>
            <a:ext uri="{FF2B5EF4-FFF2-40B4-BE49-F238E27FC236}">
              <a16:creationId xmlns:a16="http://schemas.microsoft.com/office/drawing/2014/main" id="{7BA68C80-2DD2-B674-61F6-EDB835B70E6C}"/>
            </a:ext>
          </a:extLst>
        </xdr:cNvPr>
        <xdr:cNvSpPr>
          <a:spLocks noChangeArrowheads="1"/>
        </xdr:cNvSpPr>
      </xdr:nvSpPr>
      <xdr:spPr bwMode="auto">
        <a:xfrm rot="10800000">
          <a:off x="6972300" y="6248400"/>
          <a:ext cx="2581275" cy="3609975"/>
        </a:xfrm>
        <a:prstGeom prst="homePlate">
          <a:avLst>
            <a:gd name="adj" fmla="val 19079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180000" tIns="0" rIns="36000" bIns="0" anchor="ctr" upright="1"/>
        <a:lstStyle/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 Personen jeweils in den </a:t>
          </a: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Zellen (Name, Vorname) </a:t>
          </a: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erfassen (hellblaue Schrift).</a:t>
          </a: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Die Zelle Kategorie ist mit einem Filter versehen. Bitte jeweils die entsprechende Kategorie (auf Pfeiltaste drücken) aussuchen.</a:t>
          </a: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   In der Zelle Kategorie (dunkelblau)  eine der vorgegebenen Kategorien (A, B, C etc.) aussuchen. </a:t>
          </a:r>
        </a:p>
        <a:p>
          <a:pPr algn="l" rtl="1">
            <a:defRPr sz="1000"/>
          </a:pPr>
          <a:endParaRPr lang="de-DE" sz="12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Auswahl (Filter) der div. Kategorien wie z.B. A, B, C etc. passt sich den obigen Eingaben an (siehe Kategorie gem. Vertrag) an. </a:t>
          </a:r>
        </a:p>
        <a:p>
          <a:pPr algn="l" rtl="1">
            <a:defRPr sz="1000"/>
          </a:pPr>
          <a:r>
            <a:rPr lang="de-DE" sz="900" b="1" i="0" strike="noStrike">
              <a:solidFill>
                <a:srgbClr val="000000"/>
              </a:solidFill>
              <a:latin typeface="Calibri"/>
            </a:rPr>
            <a:t>Beispiel:</a:t>
          </a:r>
        </a:p>
      </xdr:txBody>
    </xdr:sp>
    <xdr:clientData/>
  </xdr:twoCellAnchor>
  <xdr:twoCellAnchor>
    <xdr:from>
      <xdr:col>6</xdr:col>
      <xdr:colOff>0</xdr:colOff>
      <xdr:row>103</xdr:row>
      <xdr:rowOff>115569</xdr:rowOff>
    </xdr:from>
    <xdr:to>
      <xdr:col>13</xdr:col>
      <xdr:colOff>215893</xdr:colOff>
      <xdr:row>107</xdr:row>
      <xdr:rowOff>403197</xdr:rowOff>
    </xdr:to>
    <xdr:sp macro="" textlink="">
      <xdr:nvSpPr>
        <xdr:cNvPr id="256428" name="Richtungspfeil 7">
          <a:extLst>
            <a:ext uri="{FF2B5EF4-FFF2-40B4-BE49-F238E27FC236}">
              <a16:creationId xmlns:a16="http://schemas.microsoft.com/office/drawing/2014/main" id="{1C673417-FB96-74AA-69C6-549EF3C4FB4B}"/>
            </a:ext>
          </a:extLst>
        </xdr:cNvPr>
        <xdr:cNvSpPr>
          <a:spLocks noChangeArrowheads="1"/>
        </xdr:cNvSpPr>
      </xdr:nvSpPr>
      <xdr:spPr bwMode="auto">
        <a:xfrm rot="5400000">
          <a:off x="5382799" y="15848637"/>
          <a:ext cx="956495" cy="3932759"/>
        </a:xfrm>
        <a:prstGeom prst="homePlate">
          <a:avLst>
            <a:gd name="adj" fmla="val 19079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ctr" rtl="1">
            <a:defRPr sz="1000"/>
          </a:pPr>
          <a:r>
            <a:rPr lang="de-DE" sz="1600" b="1" i="0" strike="noStrike">
              <a:solidFill>
                <a:srgbClr val="000000"/>
              </a:solidFill>
              <a:latin typeface="Calibri"/>
            </a:rPr>
            <a:t>TABELLE NICHT VERÄNDERN!</a:t>
          </a:r>
          <a:endParaRPr lang="de-DE" sz="1200" b="1" i="0" strike="noStrike">
            <a:solidFill>
              <a:srgbClr val="000000"/>
            </a:solidFill>
            <a:latin typeface="Calibri"/>
          </a:endParaRPr>
        </a:p>
        <a:p>
          <a:pPr algn="ctr" rtl="1">
            <a:defRPr sz="1000"/>
          </a:pPr>
          <a:r>
            <a:rPr lang="de-DE" sz="900" b="1" i="0" strike="noStrike">
              <a:solidFill>
                <a:srgbClr val="000000"/>
              </a:solidFill>
              <a:latin typeface="Calibri"/>
            </a:rPr>
            <a:t>dient zur Berechnung und Erstellung des Diagramms</a:t>
          </a:r>
        </a:p>
      </xdr:txBody>
    </xdr:sp>
    <xdr:clientData/>
  </xdr:twoCellAnchor>
  <xdr:twoCellAnchor>
    <xdr:from>
      <xdr:col>18</xdr:col>
      <xdr:colOff>104775</xdr:colOff>
      <xdr:row>86</xdr:row>
      <xdr:rowOff>47625</xdr:rowOff>
    </xdr:from>
    <xdr:to>
      <xdr:col>26</xdr:col>
      <xdr:colOff>185436</xdr:colOff>
      <xdr:row>93</xdr:row>
      <xdr:rowOff>132088</xdr:rowOff>
    </xdr:to>
    <xdr:sp macro="" textlink="">
      <xdr:nvSpPr>
        <xdr:cNvPr id="256008" name="Richtungspfeil 7">
          <a:extLst>
            <a:ext uri="{FF2B5EF4-FFF2-40B4-BE49-F238E27FC236}">
              <a16:creationId xmlns:a16="http://schemas.microsoft.com/office/drawing/2014/main" id="{499B96EE-7FAC-8AD2-82A7-BA0A2D43E3B2}"/>
            </a:ext>
          </a:extLst>
        </xdr:cNvPr>
        <xdr:cNvSpPr>
          <a:spLocks noChangeArrowheads="1"/>
        </xdr:cNvSpPr>
      </xdr:nvSpPr>
      <xdr:spPr bwMode="auto">
        <a:xfrm rot="10800000">
          <a:off x="6972300" y="10810875"/>
          <a:ext cx="2581275" cy="1152525"/>
        </a:xfrm>
        <a:prstGeom prst="homePlate">
          <a:avLst>
            <a:gd name="adj" fmla="val 42730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18288" tIns="0" rIns="0" bIns="0" anchor="ctr" upright="1"/>
        <a:lstStyle/>
        <a:p>
          <a:pPr algn="l" rtl="1">
            <a:lnSpc>
              <a:spcPts val="1300"/>
            </a:lnSpc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NUR STUNDENANSÄTZE ANPASSEN!</a:t>
          </a:r>
        </a:p>
        <a:p>
          <a:pPr algn="l" rtl="1">
            <a:lnSpc>
              <a:spcPts val="1200"/>
            </a:lnSpc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(blaue Schrift)</a:t>
          </a:r>
        </a:p>
        <a:p>
          <a:pPr algn="l" rtl="1">
            <a:lnSpc>
              <a:spcPts val="1200"/>
            </a:lnSpc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Angaben Kategorie passen sich den Vorgaben (oben) automatisch an.</a:t>
          </a:r>
        </a:p>
      </xdr:txBody>
    </xdr:sp>
    <xdr:clientData/>
  </xdr:twoCellAnchor>
  <xdr:twoCellAnchor>
    <xdr:from>
      <xdr:col>0</xdr:col>
      <xdr:colOff>0</xdr:colOff>
      <xdr:row>15</xdr:row>
      <xdr:rowOff>6350</xdr:rowOff>
    </xdr:from>
    <xdr:to>
      <xdr:col>10</xdr:col>
      <xdr:colOff>0</xdr:colOff>
      <xdr:row>28</xdr:row>
      <xdr:rowOff>0</xdr:rowOff>
    </xdr:to>
    <xdr:graphicFrame macro="">
      <xdr:nvGraphicFramePr>
        <xdr:cNvPr id="1814" name="Diagramm 10">
          <a:extLst>
            <a:ext uri="{FF2B5EF4-FFF2-40B4-BE49-F238E27FC236}">
              <a16:creationId xmlns:a16="http://schemas.microsoft.com/office/drawing/2014/main" id="{830A42C0-E459-0E29-9E86-E095EC90A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29</xdr:row>
      <xdr:rowOff>0</xdr:rowOff>
    </xdr:from>
    <xdr:to>
      <xdr:col>10</xdr:col>
      <xdr:colOff>0</xdr:colOff>
      <xdr:row>37</xdr:row>
      <xdr:rowOff>0</xdr:rowOff>
    </xdr:to>
    <xdr:graphicFrame macro="">
      <xdr:nvGraphicFramePr>
        <xdr:cNvPr id="1815" name="Diagramm 10">
          <a:extLst>
            <a:ext uri="{FF2B5EF4-FFF2-40B4-BE49-F238E27FC236}">
              <a16:creationId xmlns:a16="http://schemas.microsoft.com/office/drawing/2014/main" id="{FBEA0506-7216-C14C-679E-CE18BBD56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44450</xdr:colOff>
      <xdr:row>27</xdr:row>
      <xdr:rowOff>25400</xdr:rowOff>
    </xdr:from>
    <xdr:to>
      <xdr:col>19</xdr:col>
      <xdr:colOff>262467</xdr:colOff>
      <xdr:row>30</xdr:row>
      <xdr:rowOff>69850</xdr:rowOff>
    </xdr:to>
    <xdr:sp macro="" textlink="">
      <xdr:nvSpPr>
        <xdr:cNvPr id="1816" name="Line 452">
          <a:extLst>
            <a:ext uri="{FF2B5EF4-FFF2-40B4-BE49-F238E27FC236}">
              <a16:creationId xmlns:a16="http://schemas.microsoft.com/office/drawing/2014/main" id="{440AA883-3312-ABAD-062E-A0F903D6CB31}"/>
            </a:ext>
          </a:extLst>
        </xdr:cNvPr>
        <xdr:cNvSpPr>
          <a:spLocks noChangeShapeType="1"/>
        </xdr:cNvSpPr>
      </xdr:nvSpPr>
      <xdr:spPr bwMode="auto">
        <a:xfrm flipH="1">
          <a:off x="10593917" y="5511800"/>
          <a:ext cx="539750" cy="5609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179066</xdr:colOff>
      <xdr:row>5</xdr:row>
      <xdr:rowOff>157476</xdr:rowOff>
    </xdr:from>
    <xdr:to>
      <xdr:col>26</xdr:col>
      <xdr:colOff>304799</xdr:colOff>
      <xdr:row>15</xdr:row>
      <xdr:rowOff>333395</xdr:rowOff>
    </xdr:to>
    <xdr:sp macro="" textlink="">
      <xdr:nvSpPr>
        <xdr:cNvPr id="256454" name="Richtungspfeil 7">
          <a:extLst>
            <a:ext uri="{FF2B5EF4-FFF2-40B4-BE49-F238E27FC236}">
              <a16:creationId xmlns:a16="http://schemas.microsoft.com/office/drawing/2014/main" id="{A79FF188-7C92-173A-2F70-5B0640E2E821}"/>
            </a:ext>
          </a:extLst>
        </xdr:cNvPr>
        <xdr:cNvSpPr>
          <a:spLocks noChangeArrowheads="1"/>
        </xdr:cNvSpPr>
      </xdr:nvSpPr>
      <xdr:spPr bwMode="auto">
        <a:xfrm rot="10800000">
          <a:off x="10728533" y="1165009"/>
          <a:ext cx="2699599" cy="1920053"/>
        </a:xfrm>
        <a:prstGeom prst="homePlate">
          <a:avLst>
            <a:gd name="adj" fmla="val 19245"/>
          </a:avLst>
        </a:prstGeom>
        <a:solidFill>
          <a:srgbClr val="FF0000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216000" tIns="0" rIns="72000" bIns="0" anchor="ctr" upright="1"/>
        <a:lstStyle/>
        <a:p>
          <a:pPr algn="l" rtl="1">
            <a:defRPr sz="1000"/>
          </a:pPr>
          <a:r>
            <a:rPr lang="de-DE" sz="1600" b="1" i="0" strike="noStrike">
              <a:solidFill>
                <a:srgbClr val="000000"/>
              </a:solidFill>
              <a:latin typeface="Calibri"/>
            </a:rPr>
            <a:t>Blaue Schrift</a:t>
          </a:r>
          <a:r>
            <a:rPr lang="de-DE" sz="1200" b="1" i="0" strike="noStrike">
              <a:solidFill>
                <a:srgbClr val="000000"/>
              </a:solidFill>
              <a:latin typeface="Calibri"/>
            </a:rPr>
            <a:t> = Texteinträge PV notwendig!</a:t>
          </a: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- es sind nur Einträge im Druckbereich notwendig</a:t>
          </a: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- Fusszeile anpassen!</a:t>
          </a:r>
        </a:p>
        <a:p>
          <a:pPr algn="l" rtl="1">
            <a:defRPr sz="1000"/>
          </a:pPr>
          <a:r>
            <a:rPr lang="de-DE" sz="1200" b="1" i="0" strike="noStrike">
              <a:solidFill>
                <a:srgbClr val="000000"/>
              </a:solidFill>
              <a:latin typeface="Calibri"/>
            </a:rPr>
            <a:t>Beobachtungsjahr sowie Beobachtungsmonat mittels Filter anpassen.</a:t>
          </a:r>
        </a:p>
        <a:p>
          <a:pPr algn="l" rtl="1">
            <a:defRPr sz="1000"/>
          </a:pPr>
          <a:endParaRPr lang="de-DE" sz="1200" b="1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de-DE" sz="1200" b="1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  <xdr:twoCellAnchor>
    <xdr:from>
      <xdr:col>20</xdr:col>
      <xdr:colOff>6350</xdr:colOff>
      <xdr:row>81</xdr:row>
      <xdr:rowOff>0</xdr:rowOff>
    </xdr:from>
    <xdr:to>
      <xdr:col>25</xdr:col>
      <xdr:colOff>44450</xdr:colOff>
      <xdr:row>84</xdr:row>
      <xdr:rowOff>31750</xdr:rowOff>
    </xdr:to>
    <xdr:pic>
      <xdr:nvPicPr>
        <xdr:cNvPr id="1818" name="Picture 464">
          <a:extLst>
            <a:ext uri="{FF2B5EF4-FFF2-40B4-BE49-F238E27FC236}">
              <a16:creationId xmlns:a16="http://schemas.microsoft.com/office/drawing/2014/main" id="{710D905B-335F-D8BC-0245-584F85153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1" t="27025" r="67076" b="62119"/>
        <a:stretch>
          <a:fillRect/>
        </a:stretch>
      </xdr:blipFill>
      <xdr:spPr bwMode="auto">
        <a:xfrm>
          <a:off x="11182350" y="13728700"/>
          <a:ext cx="1657350" cy="482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336550</xdr:colOff>
      <xdr:row>107</xdr:row>
      <xdr:rowOff>146050</xdr:rowOff>
    </xdr:from>
    <xdr:to>
      <xdr:col>9</xdr:col>
      <xdr:colOff>336550</xdr:colOff>
      <xdr:row>107</xdr:row>
      <xdr:rowOff>374650</xdr:rowOff>
    </xdr:to>
    <xdr:sp macro="" textlink="">
      <xdr:nvSpPr>
        <xdr:cNvPr id="1819" name="Line 467">
          <a:extLst>
            <a:ext uri="{FF2B5EF4-FFF2-40B4-BE49-F238E27FC236}">
              <a16:creationId xmlns:a16="http://schemas.microsoft.com/office/drawing/2014/main" id="{2A82A40F-B9DB-603E-7786-1E0B8202980A}"/>
            </a:ext>
          </a:extLst>
        </xdr:cNvPr>
        <xdr:cNvSpPr>
          <a:spLocks noChangeShapeType="1"/>
        </xdr:cNvSpPr>
      </xdr:nvSpPr>
      <xdr:spPr bwMode="auto">
        <a:xfrm>
          <a:off x="5772150" y="17532350"/>
          <a:ext cx="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381000</xdr:colOff>
      <xdr:row>107</xdr:row>
      <xdr:rowOff>184150</xdr:rowOff>
    </xdr:from>
    <xdr:to>
      <xdr:col>12</xdr:col>
      <xdr:colOff>171450</xdr:colOff>
      <xdr:row>107</xdr:row>
      <xdr:rowOff>247650</xdr:rowOff>
    </xdr:to>
    <xdr:sp macro="" textlink="">
      <xdr:nvSpPr>
        <xdr:cNvPr id="1820" name="Line 468">
          <a:extLst>
            <a:ext uri="{FF2B5EF4-FFF2-40B4-BE49-F238E27FC236}">
              <a16:creationId xmlns:a16="http://schemas.microsoft.com/office/drawing/2014/main" id="{E967C106-C592-DCF8-5F0B-2A87E6F4FCD4}"/>
            </a:ext>
          </a:extLst>
        </xdr:cNvPr>
        <xdr:cNvSpPr>
          <a:spLocks noChangeShapeType="1"/>
        </xdr:cNvSpPr>
      </xdr:nvSpPr>
      <xdr:spPr bwMode="auto">
        <a:xfrm>
          <a:off x="6851650" y="17570450"/>
          <a:ext cx="323850" cy="63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165100</xdr:colOff>
      <xdr:row>107</xdr:row>
      <xdr:rowOff>158750</xdr:rowOff>
    </xdr:from>
    <xdr:to>
      <xdr:col>7</xdr:col>
      <xdr:colOff>342900</xdr:colOff>
      <xdr:row>107</xdr:row>
      <xdr:rowOff>241300</xdr:rowOff>
    </xdr:to>
    <xdr:sp macro="" textlink="">
      <xdr:nvSpPr>
        <xdr:cNvPr id="1821" name="Line 469">
          <a:extLst>
            <a:ext uri="{FF2B5EF4-FFF2-40B4-BE49-F238E27FC236}">
              <a16:creationId xmlns:a16="http://schemas.microsoft.com/office/drawing/2014/main" id="{A244E31F-6C1E-A8A3-21CC-56430BF40EFB}"/>
            </a:ext>
          </a:extLst>
        </xdr:cNvPr>
        <xdr:cNvSpPr>
          <a:spLocks noChangeShapeType="1"/>
        </xdr:cNvSpPr>
      </xdr:nvSpPr>
      <xdr:spPr bwMode="auto">
        <a:xfrm flipH="1">
          <a:off x="4572000" y="17545050"/>
          <a:ext cx="177800" cy="82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241300</xdr:colOff>
      <xdr:row>73</xdr:row>
      <xdr:rowOff>6350</xdr:rowOff>
    </xdr:from>
    <xdr:to>
      <xdr:col>25</xdr:col>
      <xdr:colOff>209550</xdr:colOff>
      <xdr:row>79</xdr:row>
      <xdr:rowOff>107950</xdr:rowOff>
    </xdr:to>
    <xdr:pic>
      <xdr:nvPicPr>
        <xdr:cNvPr id="1822" name="Picture 477">
          <a:extLst>
            <a:ext uri="{FF2B5EF4-FFF2-40B4-BE49-F238E27FC236}">
              <a16:creationId xmlns:a16="http://schemas.microsoft.com/office/drawing/2014/main" id="{5380F700-6E37-3B2A-BA07-913080CD3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835" t="20575" r="39212" b="49771"/>
        <a:stretch>
          <a:fillRect/>
        </a:stretch>
      </xdr:blipFill>
      <xdr:spPr bwMode="auto">
        <a:xfrm>
          <a:off x="11417300" y="12566650"/>
          <a:ext cx="1587500" cy="977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66675</xdr:colOff>
      <xdr:row>74</xdr:row>
      <xdr:rowOff>88900</xdr:rowOff>
    </xdr:from>
    <xdr:to>
      <xdr:col>19</xdr:col>
      <xdr:colOff>255327</xdr:colOff>
      <xdr:row>75</xdr:row>
      <xdr:rowOff>86095</xdr:rowOff>
    </xdr:to>
    <xdr:sp macro="" textlink="">
      <xdr:nvSpPr>
        <xdr:cNvPr id="256487" name="Text Box 487">
          <a:extLst>
            <a:ext uri="{FF2B5EF4-FFF2-40B4-BE49-F238E27FC236}">
              <a16:creationId xmlns:a16="http://schemas.microsoft.com/office/drawing/2014/main" id="{5F7E17F9-55B3-4722-41E9-7C940BA17C88}"/>
            </a:ext>
          </a:extLst>
        </xdr:cNvPr>
        <xdr:cNvSpPr txBox="1">
          <a:spLocks noChangeArrowheads="1"/>
        </xdr:cNvSpPr>
      </xdr:nvSpPr>
      <xdr:spPr bwMode="auto">
        <a:xfrm>
          <a:off x="9915525" y="13068300"/>
          <a:ext cx="4953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1" i="0" strike="noStrike">
              <a:solidFill>
                <a:srgbClr val="000000"/>
              </a:solidFill>
              <a:latin typeface="Arial"/>
              <a:cs typeface="Arial"/>
            </a:rPr>
            <a:t>1. Eingabe</a:t>
          </a:r>
        </a:p>
      </xdr:txBody>
    </xdr:sp>
    <xdr:clientData/>
  </xdr:twoCellAnchor>
  <xdr:twoCellAnchor>
    <xdr:from>
      <xdr:col>19</xdr:col>
      <xdr:colOff>254000</xdr:colOff>
      <xdr:row>75</xdr:row>
      <xdr:rowOff>31750</xdr:rowOff>
    </xdr:from>
    <xdr:to>
      <xdr:col>21</xdr:col>
      <xdr:colOff>0</xdr:colOff>
      <xdr:row>75</xdr:row>
      <xdr:rowOff>101600</xdr:rowOff>
    </xdr:to>
    <xdr:sp macro="" textlink="">
      <xdr:nvSpPr>
        <xdr:cNvPr id="1824" name="Line 488">
          <a:extLst>
            <a:ext uri="{FF2B5EF4-FFF2-40B4-BE49-F238E27FC236}">
              <a16:creationId xmlns:a16="http://schemas.microsoft.com/office/drawing/2014/main" id="{23F67C67-A708-6E8F-CF17-986FC8163FE1}"/>
            </a:ext>
          </a:extLst>
        </xdr:cNvPr>
        <xdr:cNvSpPr>
          <a:spLocks noChangeShapeType="1"/>
        </xdr:cNvSpPr>
      </xdr:nvSpPr>
      <xdr:spPr bwMode="auto">
        <a:xfrm>
          <a:off x="11106150" y="12884150"/>
          <a:ext cx="393700" cy="69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38100</xdr:colOff>
      <xdr:row>83</xdr:row>
      <xdr:rowOff>98425</xdr:rowOff>
    </xdr:from>
    <xdr:to>
      <xdr:col>20</xdr:col>
      <xdr:colOff>292070</xdr:colOff>
      <xdr:row>85</xdr:row>
      <xdr:rowOff>136525</xdr:rowOff>
    </xdr:to>
    <xdr:sp macro="" textlink="">
      <xdr:nvSpPr>
        <xdr:cNvPr id="256489" name="Text Box 489">
          <a:extLst>
            <a:ext uri="{FF2B5EF4-FFF2-40B4-BE49-F238E27FC236}">
              <a16:creationId xmlns:a16="http://schemas.microsoft.com/office/drawing/2014/main" id="{44314233-652A-D00E-F89A-9310B7B606FD}"/>
            </a:ext>
          </a:extLst>
        </xdr:cNvPr>
        <xdr:cNvSpPr txBox="1">
          <a:spLocks noChangeArrowheads="1"/>
        </xdr:cNvSpPr>
      </xdr:nvSpPr>
      <xdr:spPr bwMode="auto">
        <a:xfrm>
          <a:off x="9886950" y="14449425"/>
          <a:ext cx="876300" cy="352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de-DE" sz="600" b="1" i="0" strike="noStrike">
              <a:solidFill>
                <a:srgbClr val="000000"/>
              </a:solidFill>
              <a:latin typeface="Arial"/>
              <a:cs typeface="Arial"/>
            </a:rPr>
            <a:t>2. Filter</a:t>
          </a:r>
        </a:p>
        <a:p>
          <a:pPr algn="l" rtl="0">
            <a:defRPr sz="1000"/>
          </a:pPr>
          <a:r>
            <a:rPr lang="de-DE" sz="600" b="1" i="0" strike="noStrike">
              <a:solidFill>
                <a:srgbClr val="000000"/>
              </a:solidFill>
              <a:latin typeface="Arial"/>
              <a:cs typeface="Arial"/>
            </a:rPr>
            <a:t>    Kat. wählen</a:t>
          </a:r>
        </a:p>
        <a:p>
          <a:pPr algn="l" rtl="0">
            <a:defRPr sz="1000"/>
          </a:pPr>
          <a:r>
            <a:rPr lang="de-DE" sz="200" b="1" i="0" strike="noStrike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de-DE" sz="600" b="1" i="0" u="sng" strike="noStrike">
              <a:solidFill>
                <a:srgbClr val="000000"/>
              </a:solidFill>
              <a:latin typeface="Arial"/>
              <a:cs typeface="Arial"/>
            </a:rPr>
            <a:t>erscheint autom. </a:t>
          </a:r>
        </a:p>
      </xdr:txBody>
    </xdr:sp>
    <xdr:clientData/>
  </xdr:twoCellAnchor>
  <xdr:twoCellAnchor>
    <xdr:from>
      <xdr:col>20</xdr:col>
      <xdr:colOff>292100</xdr:colOff>
      <xdr:row>83</xdr:row>
      <xdr:rowOff>38100</xdr:rowOff>
    </xdr:from>
    <xdr:to>
      <xdr:col>23</xdr:col>
      <xdr:colOff>190500</xdr:colOff>
      <xdr:row>84</xdr:row>
      <xdr:rowOff>107950</xdr:rowOff>
    </xdr:to>
    <xdr:sp macro="" textlink="">
      <xdr:nvSpPr>
        <xdr:cNvPr id="1826" name="Line 494">
          <a:extLst>
            <a:ext uri="{FF2B5EF4-FFF2-40B4-BE49-F238E27FC236}">
              <a16:creationId xmlns:a16="http://schemas.microsoft.com/office/drawing/2014/main" id="{259801DF-17A7-A7DA-BF32-E4D910409DCD}"/>
            </a:ext>
          </a:extLst>
        </xdr:cNvPr>
        <xdr:cNvSpPr>
          <a:spLocks noChangeShapeType="1"/>
        </xdr:cNvSpPr>
      </xdr:nvSpPr>
      <xdr:spPr bwMode="auto">
        <a:xfrm flipV="1">
          <a:off x="11468100" y="14058900"/>
          <a:ext cx="869950" cy="228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69850</xdr:colOff>
      <xdr:row>0</xdr:row>
      <xdr:rowOff>107950</xdr:rowOff>
    </xdr:from>
    <xdr:to>
      <xdr:col>3</xdr:col>
      <xdr:colOff>412750</xdr:colOff>
      <xdr:row>4</xdr:row>
      <xdr:rowOff>120650</xdr:rowOff>
    </xdr:to>
    <xdr:pic>
      <xdr:nvPicPr>
        <xdr:cNvPr id="1827" name="Picture 19" descr="Logo_color">
          <a:extLst>
            <a:ext uri="{FF2B5EF4-FFF2-40B4-BE49-F238E27FC236}">
              <a16:creationId xmlns:a16="http://schemas.microsoft.com/office/drawing/2014/main" id="{0F5B13BB-23ED-68D2-9BFB-895CA6C3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61" b="14493"/>
        <a:stretch>
          <a:fillRect/>
        </a:stretch>
      </xdr:blipFill>
      <xdr:spPr bwMode="auto">
        <a:xfrm>
          <a:off x="69850" y="107950"/>
          <a:ext cx="2413000" cy="66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2FAB7-5E16-4D75-A939-7FE008080F37}">
  <sheetPr>
    <pageSetUpPr fitToPage="1"/>
  </sheetPr>
  <dimension ref="A1:AY865"/>
  <sheetViews>
    <sheetView showGridLines="0" tabSelected="1" view="pageBreakPreview" zoomScale="80" zoomScaleNormal="100" zoomScaleSheetLayoutView="80" workbookViewId="0">
      <selection activeCell="AI52" sqref="AI52"/>
    </sheetView>
  </sheetViews>
  <sheetFormatPr baseColWidth="10" defaultColWidth="11.453125" defaultRowHeight="12.5" outlineLevelRow="1" x14ac:dyDescent="0.25"/>
  <cols>
    <col min="1" max="1" width="17.08984375" style="68" customWidth="1"/>
    <col min="2" max="2" width="7" style="68" customWidth="1"/>
    <col min="3" max="3" width="5.54296875" style="68" customWidth="1"/>
    <col min="4" max="4" width="9.453125" style="68" customWidth="1"/>
    <col min="5" max="5" width="9" style="68" bestFit="1" customWidth="1"/>
    <col min="6" max="6" width="7.6328125" style="68" customWidth="1"/>
    <col min="7" max="10" width="7.36328125" style="68" customWidth="1"/>
    <col min="11" max="11" width="7.453125" style="68" customWidth="1"/>
    <col min="12" max="12" width="7.6328125" style="68" customWidth="1"/>
    <col min="13" max="16" width="8.453125" style="68" customWidth="1"/>
    <col min="17" max="17" width="8" style="68" customWidth="1"/>
    <col min="18" max="18" width="8.6328125" style="68" customWidth="1"/>
    <col min="19" max="25" width="4.6328125" style="68" customWidth="1"/>
    <col min="26" max="26" width="4.6328125" style="70" customWidth="1"/>
    <col min="27" max="51" width="4.6328125" style="68" customWidth="1"/>
    <col min="52" max="16384" width="11.453125" style="68"/>
  </cols>
  <sheetData>
    <row r="1" spans="1:31" s="1" customFormat="1" ht="16.5" customHeight="1" x14ac:dyDescent="0.25">
      <c r="D1" s="2"/>
      <c r="E1" s="2"/>
      <c r="F1" s="3"/>
      <c r="M1" s="74" t="s">
        <v>0</v>
      </c>
      <c r="Z1" s="73"/>
    </row>
    <row r="2" spans="1:31" s="1" customFormat="1" ht="11.5" x14ac:dyDescent="0.25">
      <c r="A2" s="133"/>
      <c r="B2" s="133"/>
      <c r="C2" s="133"/>
      <c r="D2" s="133"/>
      <c r="E2" s="133"/>
      <c r="F2" s="133"/>
      <c r="M2" s="1" t="s">
        <v>1</v>
      </c>
      <c r="Z2" s="73"/>
    </row>
    <row r="3" spans="1:31" s="1" customFormat="1" ht="11.5" x14ac:dyDescent="0.25">
      <c r="D3" s="2"/>
      <c r="E3" s="2"/>
      <c r="F3" s="3"/>
      <c r="M3" s="75" t="s">
        <v>2</v>
      </c>
      <c r="Z3" s="73"/>
    </row>
    <row r="4" spans="1:31" s="1" customFormat="1" ht="11.5" x14ac:dyDescent="0.25">
      <c r="D4" s="2"/>
      <c r="E4" s="2"/>
      <c r="F4" s="3"/>
      <c r="M4" s="74"/>
      <c r="Z4" s="73"/>
    </row>
    <row r="5" spans="1:31" s="4" customFormat="1" ht="28.5" customHeight="1" x14ac:dyDescent="0.25">
      <c r="A5" s="161"/>
      <c r="B5" s="1"/>
      <c r="C5" s="1"/>
      <c r="D5" s="2"/>
      <c r="E5" s="2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Z5" s="76"/>
    </row>
    <row r="6" spans="1:31" s="171" customFormat="1" ht="24.5" customHeight="1" x14ac:dyDescent="0.25">
      <c r="A6" s="166" t="s">
        <v>3</v>
      </c>
      <c r="B6" s="167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9"/>
      <c r="O6" s="168"/>
      <c r="P6" s="168"/>
      <c r="Q6" s="168"/>
      <c r="R6" s="170"/>
      <c r="Z6" s="172"/>
    </row>
    <row r="7" spans="1:31" s="7" customFormat="1" ht="6" customHeight="1" x14ac:dyDescent="0.4">
      <c r="A7" s="162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Z7" s="77"/>
    </row>
    <row r="8" spans="1:31" s="7" customFormat="1" ht="15.75" customHeight="1" x14ac:dyDescent="0.25">
      <c r="A8" s="173" t="s">
        <v>4</v>
      </c>
      <c r="B8" s="174"/>
      <c r="C8" s="174"/>
      <c r="D8" s="174"/>
      <c r="E8" s="175" t="s">
        <v>55</v>
      </c>
      <c r="F8" s="175"/>
      <c r="G8" s="175"/>
      <c r="H8" s="175"/>
      <c r="I8" s="175"/>
      <c r="J8" s="175"/>
      <c r="K8" s="175"/>
      <c r="L8" s="174" t="s">
        <v>48</v>
      </c>
      <c r="M8" s="174"/>
      <c r="N8" s="174"/>
      <c r="O8" s="176" t="s">
        <v>57</v>
      </c>
      <c r="P8" s="177"/>
      <c r="Q8" s="177"/>
      <c r="R8" s="178"/>
      <c r="Z8" s="77"/>
    </row>
    <row r="9" spans="1:31" s="7" customFormat="1" ht="15.75" customHeight="1" x14ac:dyDescent="0.25">
      <c r="A9" s="113" t="s">
        <v>5</v>
      </c>
      <c r="B9" s="114"/>
      <c r="C9" s="114"/>
      <c r="D9" s="114"/>
      <c r="E9" s="115"/>
      <c r="F9" s="115"/>
      <c r="G9" s="115"/>
      <c r="H9" s="115"/>
      <c r="I9" s="115"/>
      <c r="J9" s="115"/>
      <c r="K9" s="115"/>
      <c r="L9" s="114" t="s">
        <v>8</v>
      </c>
      <c r="M9" s="114"/>
      <c r="N9" s="114"/>
      <c r="O9" s="112" t="s">
        <v>60</v>
      </c>
      <c r="P9" s="163"/>
      <c r="Q9" s="163"/>
      <c r="R9" s="117"/>
      <c r="Z9" s="77"/>
    </row>
    <row r="10" spans="1:31" s="7" customFormat="1" ht="15.75" customHeight="1" x14ac:dyDescent="0.25">
      <c r="A10" s="113" t="s">
        <v>6</v>
      </c>
      <c r="B10" s="114"/>
      <c r="C10" s="114"/>
      <c r="D10" s="114"/>
      <c r="E10" s="112" t="s">
        <v>56</v>
      </c>
      <c r="F10" s="112"/>
      <c r="G10" s="112"/>
      <c r="H10" s="112"/>
      <c r="I10" s="112"/>
      <c r="J10" s="112"/>
      <c r="K10" s="112"/>
      <c r="L10" s="155" t="s">
        <v>45</v>
      </c>
      <c r="M10" s="155"/>
      <c r="N10" s="155"/>
      <c r="O10" s="112" t="s">
        <v>58</v>
      </c>
      <c r="P10" s="163"/>
      <c r="Q10" s="163"/>
      <c r="R10" s="117"/>
      <c r="Z10" s="77"/>
    </row>
    <row r="11" spans="1:31" s="7" customFormat="1" ht="15.75" customHeight="1" x14ac:dyDescent="0.25">
      <c r="A11" s="113" t="s">
        <v>7</v>
      </c>
      <c r="B11" s="114"/>
      <c r="C11" s="114"/>
      <c r="D11" s="114"/>
      <c r="E11" s="115"/>
      <c r="F11" s="115"/>
      <c r="G11" s="115"/>
      <c r="H11" s="115"/>
      <c r="I11" s="115"/>
      <c r="J11" s="115"/>
      <c r="K11" s="115"/>
      <c r="L11" s="114" t="s">
        <v>10</v>
      </c>
      <c r="M11" s="114"/>
      <c r="N11" s="114"/>
      <c r="O11" s="112" t="s">
        <v>54</v>
      </c>
      <c r="P11" s="163"/>
      <c r="Q11" s="163"/>
      <c r="R11" s="117"/>
      <c r="Z11" s="77"/>
    </row>
    <row r="12" spans="1:31" s="7" customFormat="1" ht="15.75" customHeight="1" x14ac:dyDescent="0.25">
      <c r="A12" s="113" t="s">
        <v>9</v>
      </c>
      <c r="B12" s="114"/>
      <c r="C12" s="114"/>
      <c r="D12" s="114"/>
      <c r="E12" s="116">
        <v>10000</v>
      </c>
      <c r="F12" s="163"/>
      <c r="G12" s="163"/>
      <c r="H12" s="163"/>
      <c r="I12" s="163"/>
      <c r="J12" s="163"/>
      <c r="K12" s="163"/>
      <c r="L12" s="114" t="s">
        <v>12</v>
      </c>
      <c r="M12" s="114"/>
      <c r="N12" s="114"/>
      <c r="O12" s="112" t="s">
        <v>59</v>
      </c>
      <c r="P12" s="163"/>
      <c r="Q12" s="163"/>
      <c r="R12" s="117"/>
      <c r="Z12" s="77"/>
    </row>
    <row r="13" spans="1:31" s="7" customFormat="1" ht="15.75" customHeight="1" x14ac:dyDescent="0.25">
      <c r="A13" s="113" t="s">
        <v>11</v>
      </c>
      <c r="B13" s="114"/>
      <c r="C13" s="114"/>
      <c r="D13" s="114"/>
      <c r="E13" s="105">
        <v>45658</v>
      </c>
      <c r="F13" s="78"/>
      <c r="G13" s="79"/>
      <c r="H13" s="79"/>
      <c r="I13" s="79"/>
      <c r="J13" s="79"/>
      <c r="K13" s="79"/>
      <c r="L13" s="114" t="s">
        <v>46</v>
      </c>
      <c r="M13" s="114"/>
      <c r="N13" s="114"/>
      <c r="O13" s="112"/>
      <c r="P13" s="163"/>
      <c r="Q13" s="163"/>
      <c r="R13" s="117"/>
      <c r="Z13" s="77"/>
    </row>
    <row r="14" spans="1:31" s="7" customFormat="1" ht="15.75" customHeight="1" x14ac:dyDescent="0.25">
      <c r="A14" s="179" t="s">
        <v>13</v>
      </c>
      <c r="B14" s="180"/>
      <c r="C14" s="180"/>
      <c r="D14" s="180"/>
      <c r="E14" s="181">
        <v>40057</v>
      </c>
      <c r="F14" s="181"/>
      <c r="G14" s="182"/>
      <c r="H14" s="182"/>
      <c r="I14" s="182"/>
      <c r="J14" s="182"/>
      <c r="K14" s="182"/>
      <c r="L14" s="183" t="s">
        <v>47</v>
      </c>
      <c r="M14" s="183"/>
      <c r="N14" s="183"/>
      <c r="O14" s="184"/>
      <c r="P14" s="185"/>
      <c r="Q14" s="185"/>
      <c r="R14" s="186"/>
      <c r="Z14" s="77"/>
      <c r="AC14" s="80"/>
      <c r="AE14" s="80"/>
    </row>
    <row r="15" spans="1:31" s="7" customFormat="1" ht="6" customHeight="1" x14ac:dyDescent="0.3">
      <c r="A15" s="164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6"/>
      <c r="N15" s="6"/>
      <c r="O15" s="6"/>
      <c r="P15" s="6"/>
      <c r="Q15" s="6"/>
      <c r="R15" s="6"/>
      <c r="Z15" s="77"/>
    </row>
    <row r="16" spans="1:31" s="7" customFormat="1" ht="46.5" customHeight="1" x14ac:dyDescent="0.25">
      <c r="K16" s="187" t="s">
        <v>15</v>
      </c>
      <c r="L16" s="187"/>
      <c r="M16" s="188" t="s">
        <v>16</v>
      </c>
      <c r="N16" s="188" t="str">
        <f>AS109</f>
        <v>Std.
IST</v>
      </c>
      <c r="O16" s="188" t="str">
        <f>AT109</f>
        <v>Std.
NEU</v>
      </c>
      <c r="P16" s="188" t="str">
        <f>AU109</f>
        <v>Std.
REST</v>
      </c>
      <c r="Q16" s="188" t="s">
        <v>17</v>
      </c>
      <c r="R16" s="188" t="s">
        <v>18</v>
      </c>
      <c r="S16" s="143"/>
      <c r="T16" s="81"/>
      <c r="Z16" s="77"/>
    </row>
    <row r="17" spans="11:27" s="7" customFormat="1" ht="15.75" customHeight="1" x14ac:dyDescent="0.25">
      <c r="K17" s="145" t="s">
        <v>19</v>
      </c>
      <c r="L17" s="145"/>
      <c r="M17" s="106">
        <v>0</v>
      </c>
      <c r="N17" s="8">
        <f>SUMPRODUCT(($D$110:$D$120=$K17)*($E$109:$AV$109=$N$16)*($E$110:$AV$120))</f>
        <v>0</v>
      </c>
      <c r="O17" s="12">
        <f>SUMPRODUCT(($D$110:$D$120=$K17)*($E$109:$AV$109=$O$16)*($E$110:$AV$120))</f>
        <v>0</v>
      </c>
      <c r="P17" s="9">
        <f>SUMPRODUCT(($D$110:$D$120=$K17)*($E$109:$AV$109=$P$16)*($E$110:$AV$120))</f>
        <v>0</v>
      </c>
      <c r="Q17" s="10">
        <f t="shared" ref="Q17:Q27" si="0">IF(P17=0,N17+O17-M17,0)</f>
        <v>0</v>
      </c>
      <c r="R17" s="11">
        <f t="shared" ref="R17:R28" si="1">IF(M17&lt;&gt;0,(O17+N17)/M17,0)</f>
        <v>0</v>
      </c>
      <c r="S17" s="143"/>
      <c r="T17" s="81"/>
      <c r="Z17" s="77"/>
    </row>
    <row r="18" spans="11:27" s="7" customFormat="1" ht="15.75" customHeight="1" x14ac:dyDescent="0.25">
      <c r="K18" s="145" t="s">
        <v>20</v>
      </c>
      <c r="L18" s="145"/>
      <c r="M18" s="106">
        <v>0</v>
      </c>
      <c r="N18" s="8">
        <f>SUMPRODUCT(($D$110:$D$120=$K18)*($E$109:$AV$109=$N$16)*($E$110:$AV$120))</f>
        <v>0</v>
      </c>
      <c r="O18" s="12">
        <f>SUMPRODUCT(($D$110:$D$120=$K18)*($E$109:$AV$109=$O$16)*($E$110:$AV$120))</f>
        <v>0</v>
      </c>
      <c r="P18" s="9">
        <f>SUMPRODUCT(($D$110:$D$120=$K18)*($E$109:$AV$109=$P$16)*($E$110:$AV$120))</f>
        <v>0</v>
      </c>
      <c r="Q18" s="10">
        <f t="shared" si="0"/>
        <v>0</v>
      </c>
      <c r="R18" s="11">
        <f t="shared" si="1"/>
        <v>0</v>
      </c>
      <c r="S18" s="143"/>
      <c r="T18" s="82"/>
      <c r="Z18" s="77"/>
    </row>
    <row r="19" spans="11:27" s="7" customFormat="1" ht="15.75" customHeight="1" x14ac:dyDescent="0.25">
      <c r="K19" s="145" t="s">
        <v>21</v>
      </c>
      <c r="L19" s="145"/>
      <c r="M19" s="106">
        <v>0</v>
      </c>
      <c r="N19" s="8">
        <f>SUMPRODUCT(($D$110:$D$120=$K19)*($E$109:$AV$109=$N$16)*($E$110:$AV$120))</f>
        <v>0</v>
      </c>
      <c r="O19" s="12">
        <f>SUMPRODUCT(($D$110:$D$120=$K19)*($E$109:$AV$109=$O$16)*($E$110:$AV$120))</f>
        <v>0</v>
      </c>
      <c r="P19" s="9">
        <f>SUMPRODUCT(($D$110:$D$120=$K19)*($E$109:$AV$109=$P$16)*($E$110:$AV$120))</f>
        <v>0</v>
      </c>
      <c r="Q19" s="10">
        <f t="shared" si="0"/>
        <v>0</v>
      </c>
      <c r="R19" s="11">
        <f t="shared" si="1"/>
        <v>0</v>
      </c>
      <c r="S19" s="143"/>
      <c r="T19" s="81"/>
      <c r="Z19" s="77"/>
    </row>
    <row r="20" spans="11:27" s="7" customFormat="1" ht="15.75" customHeight="1" x14ac:dyDescent="0.25">
      <c r="K20" s="145" t="s">
        <v>22</v>
      </c>
      <c r="L20" s="145"/>
      <c r="M20" s="106">
        <v>0</v>
      </c>
      <c r="N20" s="8">
        <f>SUMPRODUCT(($D$110:$D$120=$K20)*($E$109:$AV$109=$N$16)*($E$110:$AV$120))</f>
        <v>0</v>
      </c>
      <c r="O20" s="12">
        <f>SUMPRODUCT(($D$110:$D$120=$K20)*($E$109:$AV$109=$O$16)*($E$110:$AV$120))</f>
        <v>0</v>
      </c>
      <c r="P20" s="9">
        <f>SUMPRODUCT(($D$110:$D$120=$K20)*($E$109:$AV$109=$P$16)*($E$110:$AV$120))</f>
        <v>0</v>
      </c>
      <c r="Q20" s="10">
        <f t="shared" si="0"/>
        <v>0</v>
      </c>
      <c r="R20" s="11">
        <f t="shared" si="1"/>
        <v>0</v>
      </c>
      <c r="Z20" s="77"/>
    </row>
    <row r="21" spans="11:27" s="7" customFormat="1" ht="15.75" customHeight="1" x14ac:dyDescent="0.25">
      <c r="K21" s="146" t="s">
        <v>23</v>
      </c>
      <c r="L21" s="147"/>
      <c r="M21" s="106">
        <v>0</v>
      </c>
      <c r="N21" s="8">
        <f>SUMPRODUCT(($D$110:$D$120=$K21)*($E$109:$AV$109=$N$16)*($E$110:$AV$120))</f>
        <v>0</v>
      </c>
      <c r="O21" s="12">
        <f>SUMPRODUCT(($D$110:$D$120=$K21)*($E$109:$AV$109=$O$16)*($E$110:$AV$120))</f>
        <v>0</v>
      </c>
      <c r="P21" s="9">
        <f>SUMPRODUCT(($D$110:$D$120=$K21)*($E$109:$AV$109=$P$16)*($E$110:$AV$120))</f>
        <v>0</v>
      </c>
      <c r="Q21" s="10">
        <f t="shared" si="0"/>
        <v>0</v>
      </c>
      <c r="R21" s="11">
        <f t="shared" si="1"/>
        <v>0</v>
      </c>
      <c r="Z21" s="77"/>
    </row>
    <row r="22" spans="11:27" s="7" customFormat="1" ht="15.75" customHeight="1" x14ac:dyDescent="0.25">
      <c r="K22" s="146" t="s">
        <v>24</v>
      </c>
      <c r="L22" s="147"/>
      <c r="M22" s="106">
        <v>0</v>
      </c>
      <c r="N22" s="8">
        <f>SUMPRODUCT(($D$110:$D$120=$K22)*($E$109:$AV$109=$N$16)*($E$110:$AV$120))</f>
        <v>0</v>
      </c>
      <c r="O22" s="12">
        <f>SUMPRODUCT(($D$110:$D$120=$K22)*($E$109:$AV$109=$O$16)*($E$110:$AV$120))</f>
        <v>0</v>
      </c>
      <c r="P22" s="9">
        <f>SUMPRODUCT(($D$110:$D$120=$K22)*($E$109:$AV$109=$P$16)*($E$110:$AV$120))</f>
        <v>0</v>
      </c>
      <c r="Q22" s="10">
        <f t="shared" si="0"/>
        <v>0</v>
      </c>
      <c r="R22" s="11">
        <f t="shared" si="1"/>
        <v>0</v>
      </c>
      <c r="Z22" s="77"/>
    </row>
    <row r="23" spans="11:27" s="7" customFormat="1" ht="15.75" customHeight="1" x14ac:dyDescent="0.25">
      <c r="K23" s="146" t="s">
        <v>25</v>
      </c>
      <c r="L23" s="147"/>
      <c r="M23" s="106">
        <v>0</v>
      </c>
      <c r="N23" s="8">
        <f>SUMPRODUCT(($D$110:$D$120=$K23)*($E$109:$AV$109=$N$16)*($E$110:$AV$120))</f>
        <v>0</v>
      </c>
      <c r="O23" s="12">
        <f>SUMPRODUCT(($D$110:$D$120=$K23)*($E$109:$AV$109=$O$16)*($E$110:$AV$120))</f>
        <v>0</v>
      </c>
      <c r="P23" s="9">
        <f>SUMPRODUCT(($D$110:$D$120=$K23)*($E$109:$AV$109=$P$16)*($E$110:$AV$120))</f>
        <v>0</v>
      </c>
      <c r="Q23" s="10">
        <f t="shared" si="0"/>
        <v>0</v>
      </c>
      <c r="R23" s="11">
        <f t="shared" si="1"/>
        <v>0</v>
      </c>
      <c r="Z23" s="77"/>
    </row>
    <row r="24" spans="11:27" s="7" customFormat="1" ht="15.75" customHeight="1" x14ac:dyDescent="0.25">
      <c r="K24" s="146" t="s">
        <v>49</v>
      </c>
      <c r="L24" s="147"/>
      <c r="M24" s="106">
        <v>0</v>
      </c>
      <c r="N24" s="8">
        <f>SUMPRODUCT(($D$110:$D$120=$K24)*($E$109:$AV$109=$N$16)*($E$110:$AV$120))</f>
        <v>0</v>
      </c>
      <c r="O24" s="12">
        <f>SUMPRODUCT(($D$110:$D$120=$K24)*($E$109:$AV$109=$O$16)*($E$110:$AV$120))</f>
        <v>0</v>
      </c>
      <c r="P24" s="9">
        <f>SUMPRODUCT(($D$110:$D$120=$K24)*($E$109:$AV$109=$P$16)*($E$110:$AV$120))</f>
        <v>0</v>
      </c>
      <c r="Q24" s="10">
        <f t="shared" si="0"/>
        <v>0</v>
      </c>
      <c r="R24" s="11">
        <f t="shared" si="1"/>
        <v>0</v>
      </c>
      <c r="Z24" s="77"/>
      <c r="AA24" s="83"/>
    </row>
    <row r="25" spans="11:27" s="7" customFormat="1" ht="15.75" customHeight="1" x14ac:dyDescent="0.25">
      <c r="K25" s="146" t="s">
        <v>50</v>
      </c>
      <c r="L25" s="147"/>
      <c r="M25" s="106">
        <v>0</v>
      </c>
      <c r="N25" s="8">
        <f>SUMPRODUCT(($D$110:$D$120=$K25)*($E$109:$AV$109=$N$16)*($E$110:$AV$120))</f>
        <v>0</v>
      </c>
      <c r="O25" s="12">
        <f>SUMPRODUCT(($D$110:$D$120=$K25)*($E$109:$AV$109=$O$16)*($E$110:$AV$120))</f>
        <v>0</v>
      </c>
      <c r="P25" s="9">
        <f>SUMPRODUCT(($D$110:$D$120=$K25)*($E$109:$AV$109=$P$16)*($E$110:$AV$120))</f>
        <v>0</v>
      </c>
      <c r="Q25" s="10">
        <f t="shared" si="0"/>
        <v>0</v>
      </c>
      <c r="R25" s="11">
        <f t="shared" si="1"/>
        <v>0</v>
      </c>
      <c r="Z25" s="77"/>
    </row>
    <row r="26" spans="11:27" s="7" customFormat="1" ht="15.75" customHeight="1" x14ac:dyDescent="0.25">
      <c r="K26" s="146" t="s">
        <v>53</v>
      </c>
      <c r="L26" s="147"/>
      <c r="M26" s="106">
        <v>0</v>
      </c>
      <c r="N26" s="8">
        <f>SUMPRODUCT(($D$110:$D$120=$K26)*($E$109:$AV$109=$N$16)*($E$110:$AV$120))</f>
        <v>0</v>
      </c>
      <c r="O26" s="12">
        <f>SUMPRODUCT(($D$110:$D$120=$K26)*($E$109:$AV$109=$O$16)*($E$110:$AV$120))</f>
        <v>0</v>
      </c>
      <c r="P26" s="9">
        <f>SUMPRODUCT(($D$110:$D$120=$K26)*($E$109:$AV$109=$P$16)*($E$110:$AV$120))</f>
        <v>0</v>
      </c>
      <c r="Q26" s="10">
        <f t="shared" si="0"/>
        <v>0</v>
      </c>
      <c r="R26" s="11">
        <f t="shared" si="1"/>
        <v>0</v>
      </c>
      <c r="Z26" s="77"/>
    </row>
    <row r="27" spans="11:27" s="7" customFormat="1" ht="15.75" customHeight="1" x14ac:dyDescent="0.25">
      <c r="K27" s="146" t="s">
        <v>51</v>
      </c>
      <c r="L27" s="147"/>
      <c r="M27" s="106">
        <v>0</v>
      </c>
      <c r="N27" s="8">
        <f>SUMPRODUCT(($D$110:$D$120=$K27)*($E$109:$AV$109=$N$16)*($E$110:$AV$120))</f>
        <v>0</v>
      </c>
      <c r="O27" s="12">
        <f>SUMPRODUCT(($D$110:$D$120=$K27)*($E$109:$AV$109=$O$16)*($E$110:$AV$120))</f>
        <v>0</v>
      </c>
      <c r="P27" s="9">
        <f>SUMPRODUCT(($D$110:$D$120=$K27)*($E$109:$AV$109=$P$16)*($E$110:$AV$120))</f>
        <v>0</v>
      </c>
      <c r="Q27" s="10">
        <f t="shared" si="0"/>
        <v>0</v>
      </c>
      <c r="R27" s="11">
        <f t="shared" si="1"/>
        <v>0</v>
      </c>
      <c r="Z27" s="77"/>
    </row>
    <row r="28" spans="11:27" s="7" customFormat="1" ht="15.75" customHeight="1" x14ac:dyDescent="0.25">
      <c r="K28" s="154" t="s">
        <v>26</v>
      </c>
      <c r="L28" s="154"/>
      <c r="M28" s="13">
        <f>SUM(M17:M27)</f>
        <v>0</v>
      </c>
      <c r="N28" s="13">
        <f>SUM(N17:N27)</f>
        <v>0</v>
      </c>
      <c r="O28" s="13">
        <f>SUM(O17:O27)</f>
        <v>0</v>
      </c>
      <c r="P28" s="13">
        <f>SUM(P17:P27)</f>
        <v>0</v>
      </c>
      <c r="Q28" s="13">
        <f>IF(SUM(N28:O28)-SUM(U107:AV107)&gt;0,SUM(N28:O28)-SUM(U107:AV107),0)</f>
        <v>0</v>
      </c>
      <c r="R28" s="14">
        <f t="shared" si="1"/>
        <v>0</v>
      </c>
      <c r="Z28" s="77"/>
      <c r="AA28" s="83"/>
    </row>
    <row r="29" spans="11:27" s="7" customFormat="1" ht="13.5" customHeight="1" x14ac:dyDescent="0.25">
      <c r="Z29" s="77"/>
    </row>
    <row r="30" spans="11:27" s="7" customFormat="1" ht="12" customHeight="1" x14ac:dyDescent="0.25">
      <c r="K30" s="148" t="s">
        <v>27</v>
      </c>
      <c r="L30" s="148"/>
      <c r="M30" s="148"/>
      <c r="N30" s="148"/>
      <c r="O30" s="148"/>
      <c r="P30" s="148"/>
      <c r="Q30" s="148"/>
      <c r="R30" s="148"/>
      <c r="Z30" s="77"/>
    </row>
    <row r="31" spans="11:27" s="7" customFormat="1" ht="13.5" customHeight="1" x14ac:dyDescent="0.25">
      <c r="K31" s="149" t="s">
        <v>28</v>
      </c>
      <c r="L31" s="150"/>
      <c r="M31" s="150"/>
      <c r="N31" s="150"/>
      <c r="O31" s="150"/>
      <c r="P31" s="151"/>
      <c r="Q31" s="144" t="s">
        <v>52</v>
      </c>
      <c r="R31" s="144"/>
      <c r="Z31" s="77"/>
    </row>
    <row r="32" spans="11:27" s="7" customFormat="1" ht="13.5" customHeight="1" x14ac:dyDescent="0.25">
      <c r="Z32" s="77"/>
    </row>
    <row r="33" spans="1:27" s="7" customFormat="1" ht="13.5" customHeight="1" x14ac:dyDescent="0.25">
      <c r="K33" s="148" t="s">
        <v>29</v>
      </c>
      <c r="L33" s="148"/>
      <c r="M33" s="148"/>
      <c r="N33" s="148"/>
      <c r="O33" s="148"/>
      <c r="P33" s="148"/>
      <c r="Q33" s="148"/>
      <c r="R33" s="148"/>
      <c r="Z33" s="77"/>
    </row>
    <row r="34" spans="1:27" s="7" customFormat="1" ht="13.5" customHeight="1" x14ac:dyDescent="0.25">
      <c r="K34" s="140" t="s">
        <v>30</v>
      </c>
      <c r="L34" s="140"/>
      <c r="M34" s="140"/>
      <c r="N34" s="140"/>
      <c r="O34" s="140"/>
      <c r="P34" s="140"/>
      <c r="Q34" s="152">
        <f>SUMPRODUCT(M17:M27,B88:B98)</f>
        <v>0</v>
      </c>
      <c r="R34" s="153"/>
      <c r="Z34" s="77"/>
    </row>
    <row r="35" spans="1:27" s="7" customFormat="1" ht="13.5" customHeight="1" x14ac:dyDescent="0.25">
      <c r="K35" s="140" t="s">
        <v>31</v>
      </c>
      <c r="L35" s="140"/>
      <c r="M35" s="140"/>
      <c r="N35" s="140"/>
      <c r="O35" s="140"/>
      <c r="P35" s="140"/>
      <c r="Q35" s="124">
        <f>SUM(R88:R98)</f>
        <v>0</v>
      </c>
      <c r="R35" s="124"/>
      <c r="Z35" s="77"/>
    </row>
    <row r="36" spans="1:27" s="7" customFormat="1" ht="13.5" customHeight="1" x14ac:dyDescent="0.25">
      <c r="K36" s="139" t="s">
        <v>32</v>
      </c>
      <c r="L36" s="139"/>
      <c r="M36" s="139"/>
      <c r="N36" s="139"/>
      <c r="O36" s="139"/>
      <c r="P36" s="139"/>
      <c r="Q36" s="125">
        <f>IF(Q35&gt;0,Q35/Q34,0)</f>
        <v>0</v>
      </c>
      <c r="R36" s="125"/>
      <c r="W36" s="80"/>
      <c r="Z36" s="77"/>
      <c r="AA36" s="84"/>
    </row>
    <row r="37" spans="1:27" s="7" customFormat="1" ht="13.5" customHeight="1" x14ac:dyDescent="0.25">
      <c r="K37" s="139" t="s">
        <v>33</v>
      </c>
      <c r="L37" s="139"/>
      <c r="M37" s="139"/>
      <c r="N37" s="139"/>
      <c r="O37" s="139"/>
      <c r="P37" s="139"/>
      <c r="Q37" s="142">
        <f>R28</f>
        <v>0</v>
      </c>
      <c r="R37" s="142"/>
      <c r="Z37" s="77"/>
      <c r="AA37" s="84"/>
    </row>
    <row r="38" spans="1:27" s="7" customFormat="1" ht="13.5" customHeight="1" x14ac:dyDescent="0.25">
      <c r="K38" s="85"/>
      <c r="L38" s="85"/>
      <c r="M38" s="85"/>
      <c r="N38" s="85"/>
      <c r="O38" s="85"/>
      <c r="P38" s="85"/>
      <c r="Q38" s="86"/>
      <c r="R38" s="87"/>
      <c r="Z38" s="77"/>
      <c r="AA38" s="84"/>
    </row>
    <row r="39" spans="1:27" s="7" customFormat="1" ht="14" x14ac:dyDescent="0.3">
      <c r="A39" s="15" t="s">
        <v>34</v>
      </c>
      <c r="B39" s="16"/>
      <c r="C39" s="16"/>
      <c r="D39" s="16"/>
      <c r="E39" s="16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7"/>
      <c r="Z39" s="77"/>
    </row>
    <row r="40" spans="1:27" s="7" customFormat="1" ht="11.5" x14ac:dyDescent="0.25">
      <c r="A40" s="18" t="s">
        <v>35</v>
      </c>
      <c r="B40" s="134" t="s">
        <v>36</v>
      </c>
      <c r="C40" s="135"/>
      <c r="D40" s="19" t="s">
        <v>37</v>
      </c>
      <c r="E40" s="20" t="s">
        <v>38</v>
      </c>
      <c r="F40" s="21">
        <v>39814</v>
      </c>
      <c r="G40" s="21">
        <v>39845</v>
      </c>
      <c r="H40" s="21">
        <v>39873</v>
      </c>
      <c r="I40" s="21">
        <v>39904</v>
      </c>
      <c r="J40" s="21">
        <v>39934</v>
      </c>
      <c r="K40" s="21">
        <v>39965</v>
      </c>
      <c r="L40" s="21">
        <v>39995</v>
      </c>
      <c r="M40" s="21">
        <v>40026</v>
      </c>
      <c r="N40" s="21">
        <v>40057</v>
      </c>
      <c r="O40" s="21">
        <v>40087</v>
      </c>
      <c r="P40" s="21">
        <v>40118</v>
      </c>
      <c r="Q40" s="21">
        <v>40148</v>
      </c>
      <c r="R40" s="19" t="s">
        <v>14</v>
      </c>
      <c r="Z40" s="77"/>
    </row>
    <row r="41" spans="1:27" s="7" customFormat="1" ht="11.5" x14ac:dyDescent="0.25">
      <c r="A41" s="107"/>
      <c r="B41" s="128"/>
      <c r="C41" s="129"/>
      <c r="D41" s="110"/>
      <c r="E41" s="88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22">
        <f t="shared" ref="R41:R83" si="2">SUM(E41:Q41)</f>
        <v>0</v>
      </c>
      <c r="Z41" s="77"/>
    </row>
    <row r="42" spans="1:27" s="7" customFormat="1" ht="11.5" x14ac:dyDescent="0.25">
      <c r="A42" s="107"/>
      <c r="B42" s="128"/>
      <c r="C42" s="129"/>
      <c r="D42" s="110"/>
      <c r="E42" s="88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22">
        <f t="shared" si="2"/>
        <v>0</v>
      </c>
      <c r="Z42" s="77"/>
    </row>
    <row r="43" spans="1:27" s="7" customFormat="1" ht="11.5" x14ac:dyDescent="0.25">
      <c r="A43" s="107"/>
      <c r="B43" s="128"/>
      <c r="C43" s="129"/>
      <c r="D43" s="110"/>
      <c r="E43" s="88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22">
        <f t="shared" si="2"/>
        <v>0</v>
      </c>
      <c r="Z43" s="77"/>
    </row>
    <row r="44" spans="1:27" s="7" customFormat="1" ht="11.5" x14ac:dyDescent="0.25">
      <c r="A44" s="107"/>
      <c r="B44" s="128"/>
      <c r="C44" s="129"/>
      <c r="D44" s="110" t="s">
        <v>20</v>
      </c>
      <c r="E44" s="88">
        <v>0</v>
      </c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22">
        <f t="shared" si="2"/>
        <v>0</v>
      </c>
      <c r="Z44" s="77"/>
    </row>
    <row r="45" spans="1:27" s="7" customFormat="1" ht="11.5" x14ac:dyDescent="0.25">
      <c r="A45" s="107"/>
      <c r="B45" s="128"/>
      <c r="C45" s="129"/>
      <c r="D45" s="110"/>
      <c r="E45" s="88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22">
        <f t="shared" si="2"/>
        <v>0</v>
      </c>
      <c r="Z45" s="77"/>
    </row>
    <row r="46" spans="1:27" s="7" customFormat="1" ht="11.5" x14ac:dyDescent="0.25">
      <c r="A46" s="107"/>
      <c r="B46" s="128"/>
      <c r="C46" s="129"/>
      <c r="D46" s="110" t="s">
        <v>20</v>
      </c>
      <c r="E46" s="88">
        <v>0</v>
      </c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22">
        <f t="shared" si="2"/>
        <v>0</v>
      </c>
      <c r="Z46" s="77"/>
    </row>
    <row r="47" spans="1:27" s="7" customFormat="1" ht="11.5" x14ac:dyDescent="0.25">
      <c r="A47" s="107"/>
      <c r="B47" s="128"/>
      <c r="C47" s="129"/>
      <c r="D47" s="110"/>
      <c r="E47" s="88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22">
        <f t="shared" si="2"/>
        <v>0</v>
      </c>
      <c r="Z47" s="77"/>
    </row>
    <row r="48" spans="1:27" s="7" customFormat="1" ht="11.5" x14ac:dyDescent="0.25">
      <c r="A48" s="107"/>
      <c r="B48" s="128"/>
      <c r="C48" s="129"/>
      <c r="D48" s="110" t="s">
        <v>20</v>
      </c>
      <c r="E48" s="88">
        <v>0</v>
      </c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22">
        <f t="shared" si="2"/>
        <v>0</v>
      </c>
      <c r="Z48" s="77"/>
    </row>
    <row r="49" spans="1:26" s="7" customFormat="1" ht="11.5" x14ac:dyDescent="0.25">
      <c r="A49" s="107"/>
      <c r="B49" s="128"/>
      <c r="C49" s="129"/>
      <c r="D49" s="110"/>
      <c r="E49" s="88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22">
        <f t="shared" si="2"/>
        <v>0</v>
      </c>
      <c r="Z49" s="77"/>
    </row>
    <row r="50" spans="1:26" s="7" customFormat="1" ht="11.5" x14ac:dyDescent="0.25">
      <c r="A50" s="107"/>
      <c r="B50" s="128"/>
      <c r="C50" s="129"/>
      <c r="D50" s="110" t="s">
        <v>21</v>
      </c>
      <c r="E50" s="88">
        <v>0</v>
      </c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22">
        <f t="shared" si="2"/>
        <v>0</v>
      </c>
      <c r="Z50" s="77"/>
    </row>
    <row r="51" spans="1:26" s="7" customFormat="1" ht="11.5" x14ac:dyDescent="0.25">
      <c r="A51" s="107"/>
      <c r="B51" s="128"/>
      <c r="C51" s="129"/>
      <c r="D51" s="110"/>
      <c r="E51" s="88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22">
        <f t="shared" si="2"/>
        <v>0</v>
      </c>
      <c r="Z51" s="77"/>
    </row>
    <row r="52" spans="1:26" s="7" customFormat="1" ht="11.5" x14ac:dyDescent="0.25">
      <c r="A52" s="107"/>
      <c r="B52" s="128"/>
      <c r="C52" s="129"/>
      <c r="D52" s="110" t="s">
        <v>22</v>
      </c>
      <c r="E52" s="88">
        <v>0</v>
      </c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22">
        <f t="shared" si="2"/>
        <v>0</v>
      </c>
      <c r="Z52" s="77"/>
    </row>
    <row r="53" spans="1:26" s="7" customFormat="1" ht="11.5" x14ac:dyDescent="0.25">
      <c r="A53" s="107"/>
      <c r="B53" s="128"/>
      <c r="C53" s="129"/>
      <c r="D53" s="110"/>
      <c r="E53" s="88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22">
        <f t="shared" si="2"/>
        <v>0</v>
      </c>
      <c r="Z53" s="77"/>
    </row>
    <row r="54" spans="1:26" s="7" customFormat="1" ht="11.5" x14ac:dyDescent="0.25">
      <c r="A54" s="107"/>
      <c r="B54" s="108"/>
      <c r="C54" s="109"/>
      <c r="D54" s="110" t="s">
        <v>22</v>
      </c>
      <c r="E54" s="88">
        <v>0</v>
      </c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22">
        <f t="shared" si="2"/>
        <v>0</v>
      </c>
      <c r="Z54" s="77"/>
    </row>
    <row r="55" spans="1:26" s="7" customFormat="1" ht="11.5" x14ac:dyDescent="0.25">
      <c r="A55" s="107"/>
      <c r="B55" s="108"/>
      <c r="C55" s="109"/>
      <c r="D55" s="110"/>
      <c r="E55" s="88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22">
        <f t="shared" si="2"/>
        <v>0</v>
      </c>
      <c r="Z55" s="77"/>
    </row>
    <row r="56" spans="1:26" s="7" customFormat="1" ht="11.5" x14ac:dyDescent="0.25">
      <c r="A56" s="107"/>
      <c r="B56" s="108"/>
      <c r="C56" s="109"/>
      <c r="D56" s="110" t="s">
        <v>22</v>
      </c>
      <c r="E56" s="88">
        <v>0</v>
      </c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22">
        <f t="shared" si="2"/>
        <v>0</v>
      </c>
      <c r="Z56" s="77"/>
    </row>
    <row r="57" spans="1:26" s="7" customFormat="1" ht="11.5" x14ac:dyDescent="0.25">
      <c r="A57" s="107"/>
      <c r="B57" s="108"/>
      <c r="C57" s="109"/>
      <c r="D57" s="110"/>
      <c r="E57" s="88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22">
        <f t="shared" si="2"/>
        <v>0</v>
      </c>
      <c r="Z57" s="77"/>
    </row>
    <row r="58" spans="1:26" s="7" customFormat="1" ht="11.5" x14ac:dyDescent="0.25">
      <c r="A58" s="107"/>
      <c r="B58" s="108"/>
      <c r="C58" s="109"/>
      <c r="D58" s="110"/>
      <c r="E58" s="88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22">
        <f t="shared" si="2"/>
        <v>0</v>
      </c>
      <c r="Z58" s="77"/>
    </row>
    <row r="59" spans="1:26" s="7" customFormat="1" ht="11.5" x14ac:dyDescent="0.25">
      <c r="A59" s="107"/>
      <c r="B59" s="108"/>
      <c r="C59" s="109"/>
      <c r="D59" s="110"/>
      <c r="E59" s="88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22">
        <f t="shared" si="2"/>
        <v>0</v>
      </c>
      <c r="Z59" s="77"/>
    </row>
    <row r="60" spans="1:26" s="7" customFormat="1" ht="11.5" x14ac:dyDescent="0.25">
      <c r="A60" s="107"/>
      <c r="B60" s="108"/>
      <c r="C60" s="109"/>
      <c r="D60" s="110"/>
      <c r="E60" s="88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22">
        <f t="shared" si="2"/>
        <v>0</v>
      </c>
      <c r="Z60" s="77"/>
    </row>
    <row r="61" spans="1:26" s="7" customFormat="1" ht="11.5" x14ac:dyDescent="0.25">
      <c r="A61" s="107"/>
      <c r="B61" s="108"/>
      <c r="C61" s="109"/>
      <c r="D61" s="110"/>
      <c r="E61" s="88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22">
        <f t="shared" si="2"/>
        <v>0</v>
      </c>
      <c r="Z61" s="77"/>
    </row>
    <row r="62" spans="1:26" s="7" customFormat="1" ht="11.5" x14ac:dyDescent="0.25">
      <c r="A62" s="107"/>
      <c r="B62" s="108"/>
      <c r="C62" s="109"/>
      <c r="D62" s="110"/>
      <c r="E62" s="88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22">
        <f t="shared" si="2"/>
        <v>0</v>
      </c>
      <c r="Z62" s="77"/>
    </row>
    <row r="63" spans="1:26" s="7" customFormat="1" ht="11.5" x14ac:dyDescent="0.25">
      <c r="A63" s="107"/>
      <c r="B63" s="108"/>
      <c r="C63" s="109"/>
      <c r="D63" s="110"/>
      <c r="E63" s="88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22">
        <f t="shared" si="2"/>
        <v>0</v>
      </c>
      <c r="Z63" s="77"/>
    </row>
    <row r="64" spans="1:26" s="7" customFormat="1" ht="11.5" x14ac:dyDescent="0.25">
      <c r="A64" s="107"/>
      <c r="B64" s="108"/>
      <c r="C64" s="109"/>
      <c r="D64" s="110"/>
      <c r="E64" s="88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22">
        <f t="shared" si="2"/>
        <v>0</v>
      </c>
      <c r="Z64" s="77"/>
    </row>
    <row r="65" spans="1:26" s="7" customFormat="1" ht="11.5" x14ac:dyDescent="0.25">
      <c r="A65" s="107"/>
      <c r="B65" s="108"/>
      <c r="C65" s="109"/>
      <c r="D65" s="110"/>
      <c r="E65" s="88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22">
        <f t="shared" si="2"/>
        <v>0</v>
      </c>
      <c r="Z65" s="77"/>
    </row>
    <row r="66" spans="1:26" s="7" customFormat="1" ht="11.5" x14ac:dyDescent="0.25">
      <c r="A66" s="107"/>
      <c r="B66" s="108"/>
      <c r="C66" s="109"/>
      <c r="D66" s="110"/>
      <c r="E66" s="88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22">
        <f t="shared" si="2"/>
        <v>0</v>
      </c>
      <c r="Z66" s="77"/>
    </row>
    <row r="67" spans="1:26" s="7" customFormat="1" ht="11.5" x14ac:dyDescent="0.25">
      <c r="A67" s="107"/>
      <c r="B67" s="108"/>
      <c r="C67" s="109"/>
      <c r="D67" s="110"/>
      <c r="E67" s="88"/>
      <c r="F67" s="111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22">
        <f t="shared" si="2"/>
        <v>0</v>
      </c>
      <c r="Z67" s="77"/>
    </row>
    <row r="68" spans="1:26" s="7" customFormat="1" ht="11.5" x14ac:dyDescent="0.25">
      <c r="A68" s="107"/>
      <c r="B68" s="108"/>
      <c r="C68" s="109"/>
      <c r="D68" s="110"/>
      <c r="E68" s="88"/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22">
        <f t="shared" si="2"/>
        <v>0</v>
      </c>
      <c r="Z68" s="77"/>
    </row>
    <row r="69" spans="1:26" s="7" customFormat="1" ht="11.5" x14ac:dyDescent="0.25">
      <c r="A69" s="107"/>
      <c r="B69" s="108"/>
      <c r="C69" s="109"/>
      <c r="D69" s="110"/>
      <c r="E69" s="88"/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22">
        <f t="shared" si="2"/>
        <v>0</v>
      </c>
      <c r="Z69" s="77"/>
    </row>
    <row r="70" spans="1:26" s="7" customFormat="1" ht="11.5" x14ac:dyDescent="0.25">
      <c r="A70" s="107"/>
      <c r="B70" s="108"/>
      <c r="C70" s="109"/>
      <c r="D70" s="110"/>
      <c r="E70" s="88"/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22">
        <f t="shared" si="2"/>
        <v>0</v>
      </c>
      <c r="Z70" s="77"/>
    </row>
    <row r="71" spans="1:26" s="7" customFormat="1" ht="11.5" x14ac:dyDescent="0.25">
      <c r="A71" s="107"/>
      <c r="B71" s="108"/>
      <c r="C71" s="109"/>
      <c r="D71" s="110"/>
      <c r="E71" s="88"/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22">
        <f t="shared" si="2"/>
        <v>0</v>
      </c>
      <c r="Z71" s="77"/>
    </row>
    <row r="72" spans="1:26" s="7" customFormat="1" ht="11.5" x14ac:dyDescent="0.25">
      <c r="A72" s="107"/>
      <c r="B72" s="128"/>
      <c r="C72" s="129"/>
      <c r="D72" s="110"/>
      <c r="E72" s="88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22">
        <f t="shared" si="2"/>
        <v>0</v>
      </c>
      <c r="Z72" s="77"/>
    </row>
    <row r="73" spans="1:26" s="7" customFormat="1" ht="11.5" x14ac:dyDescent="0.25">
      <c r="A73" s="107"/>
      <c r="B73" s="128"/>
      <c r="C73" s="129"/>
      <c r="D73" s="110"/>
      <c r="E73" s="88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22">
        <f t="shared" si="2"/>
        <v>0</v>
      </c>
      <c r="Z73" s="77"/>
    </row>
    <row r="74" spans="1:26" s="7" customFormat="1" ht="11.5" x14ac:dyDescent="0.25">
      <c r="A74" s="107"/>
      <c r="B74" s="128"/>
      <c r="C74" s="129"/>
      <c r="D74" s="110"/>
      <c r="E74" s="88"/>
      <c r="F74" s="111"/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22">
        <f t="shared" si="2"/>
        <v>0</v>
      </c>
      <c r="Z74" s="77"/>
    </row>
    <row r="75" spans="1:26" s="7" customFormat="1" ht="11.5" x14ac:dyDescent="0.25">
      <c r="A75" s="107"/>
      <c r="B75" s="128"/>
      <c r="C75" s="129"/>
      <c r="D75" s="110"/>
      <c r="E75" s="88"/>
      <c r="F75" s="111"/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22">
        <f t="shared" si="2"/>
        <v>0</v>
      </c>
      <c r="Z75" s="77"/>
    </row>
    <row r="76" spans="1:26" s="7" customFormat="1" ht="11.5" x14ac:dyDescent="0.25">
      <c r="A76" s="107"/>
      <c r="B76" s="128"/>
      <c r="C76" s="129"/>
      <c r="D76" s="110"/>
      <c r="E76" s="88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22">
        <f t="shared" si="2"/>
        <v>0</v>
      </c>
      <c r="Z76" s="77"/>
    </row>
    <row r="77" spans="1:26" s="7" customFormat="1" ht="11.5" x14ac:dyDescent="0.25">
      <c r="A77" s="107"/>
      <c r="B77" s="128"/>
      <c r="C77" s="129"/>
      <c r="D77" s="110"/>
      <c r="E77" s="88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22">
        <f t="shared" si="2"/>
        <v>0</v>
      </c>
      <c r="Z77" s="77"/>
    </row>
    <row r="78" spans="1:26" s="7" customFormat="1" ht="11.5" x14ac:dyDescent="0.25">
      <c r="A78" s="107"/>
      <c r="B78" s="128"/>
      <c r="C78" s="129"/>
      <c r="D78" s="110"/>
      <c r="E78" s="88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22">
        <f t="shared" si="2"/>
        <v>0</v>
      </c>
      <c r="Z78" s="77"/>
    </row>
    <row r="79" spans="1:26" s="7" customFormat="1" ht="11.5" x14ac:dyDescent="0.25">
      <c r="A79" s="107"/>
      <c r="B79" s="128"/>
      <c r="C79" s="129"/>
      <c r="D79" s="110"/>
      <c r="E79" s="88"/>
      <c r="F79" s="111"/>
      <c r="G79" s="111"/>
      <c r="H79" s="111"/>
      <c r="I79" s="111"/>
      <c r="J79" s="111"/>
      <c r="K79" s="111"/>
      <c r="L79" s="111"/>
      <c r="M79" s="111"/>
      <c r="N79" s="111"/>
      <c r="O79" s="111"/>
      <c r="P79" s="111"/>
      <c r="Q79" s="111"/>
      <c r="R79" s="22">
        <f t="shared" si="2"/>
        <v>0</v>
      </c>
      <c r="Z79" s="77"/>
    </row>
    <row r="80" spans="1:26" s="7" customFormat="1" ht="11.5" x14ac:dyDescent="0.25">
      <c r="A80" s="107"/>
      <c r="B80" s="128"/>
      <c r="C80" s="129"/>
      <c r="D80" s="110"/>
      <c r="E80" s="88"/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22">
        <f t="shared" si="2"/>
        <v>0</v>
      </c>
      <c r="Z80" s="77"/>
    </row>
    <row r="81" spans="1:26" s="7" customFormat="1" ht="11.5" x14ac:dyDescent="0.25">
      <c r="A81" s="107"/>
      <c r="B81" s="128"/>
      <c r="C81" s="129"/>
      <c r="D81" s="110"/>
      <c r="E81" s="88"/>
      <c r="F81" s="111"/>
      <c r="G81" s="111"/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22">
        <f t="shared" si="2"/>
        <v>0</v>
      </c>
      <c r="Z81" s="77"/>
    </row>
    <row r="82" spans="1:26" s="7" customFormat="1" ht="11.5" x14ac:dyDescent="0.25">
      <c r="A82" s="107"/>
      <c r="B82" s="128"/>
      <c r="C82" s="129"/>
      <c r="D82" s="110"/>
      <c r="E82" s="88"/>
      <c r="F82" s="111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22">
        <f t="shared" si="2"/>
        <v>0</v>
      </c>
      <c r="Z82" s="77"/>
    </row>
    <row r="83" spans="1:26" s="7" customFormat="1" ht="11.5" x14ac:dyDescent="0.25">
      <c r="A83" s="107"/>
      <c r="B83" s="128"/>
      <c r="C83" s="129"/>
      <c r="D83" s="110"/>
      <c r="E83" s="88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22">
        <f t="shared" si="2"/>
        <v>0</v>
      </c>
      <c r="Z83" s="77"/>
    </row>
    <row r="84" spans="1:26" s="7" customFormat="1" x14ac:dyDescent="0.25">
      <c r="A84" s="89" t="s">
        <v>14</v>
      </c>
      <c r="B84" s="130"/>
      <c r="C84" s="130"/>
      <c r="D84" s="90"/>
      <c r="E84" s="71">
        <f t="shared" ref="E84:R84" si="3">SUM(E41:E83)</f>
        <v>0</v>
      </c>
      <c r="F84" s="71">
        <f t="shared" si="3"/>
        <v>0</v>
      </c>
      <c r="G84" s="71">
        <f t="shared" si="3"/>
        <v>0</v>
      </c>
      <c r="H84" s="71">
        <f t="shared" si="3"/>
        <v>0</v>
      </c>
      <c r="I84" s="71">
        <f t="shared" si="3"/>
        <v>0</v>
      </c>
      <c r="J84" s="71">
        <f t="shared" si="3"/>
        <v>0</v>
      </c>
      <c r="K84" s="71">
        <f t="shared" si="3"/>
        <v>0</v>
      </c>
      <c r="L84" s="71">
        <f t="shared" si="3"/>
        <v>0</v>
      </c>
      <c r="M84" s="71">
        <f t="shared" si="3"/>
        <v>0</v>
      </c>
      <c r="N84" s="71">
        <f t="shared" si="3"/>
        <v>0</v>
      </c>
      <c r="O84" s="71">
        <f t="shared" si="3"/>
        <v>0</v>
      </c>
      <c r="P84" s="71">
        <f t="shared" si="3"/>
        <v>0</v>
      </c>
      <c r="Q84" s="71">
        <f t="shared" si="3"/>
        <v>0</v>
      </c>
      <c r="R84" s="71">
        <f t="shared" si="3"/>
        <v>0</v>
      </c>
      <c r="T84" s="91"/>
      <c r="W84" s="80"/>
      <c r="Z84" s="77"/>
    </row>
    <row r="85" spans="1:26" s="7" customFormat="1" ht="11.5" x14ac:dyDescent="0.25">
      <c r="A85" s="6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T85" s="91"/>
      <c r="Z85" s="77"/>
    </row>
    <row r="86" spans="1:26" s="7" customFormat="1" ht="11.5" x14ac:dyDescent="0.25">
      <c r="B86" s="15" t="s">
        <v>39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4"/>
      <c r="T86" s="91"/>
      <c r="Z86" s="77"/>
    </row>
    <row r="87" spans="1:26" s="7" customFormat="1" ht="27" customHeight="1" x14ac:dyDescent="0.25">
      <c r="B87" s="131" t="s">
        <v>44</v>
      </c>
      <c r="C87" s="132"/>
      <c r="D87" s="19" t="s">
        <v>37</v>
      </c>
      <c r="E87" s="25" t="str">
        <f t="shared" ref="E87:R87" si="4">E40</f>
        <v>Vorjahr</v>
      </c>
      <c r="F87" s="26">
        <f t="shared" si="4"/>
        <v>39814</v>
      </c>
      <c r="G87" s="26">
        <f t="shared" si="4"/>
        <v>39845</v>
      </c>
      <c r="H87" s="26">
        <f t="shared" si="4"/>
        <v>39873</v>
      </c>
      <c r="I87" s="26">
        <f t="shared" si="4"/>
        <v>39904</v>
      </c>
      <c r="J87" s="26">
        <f t="shared" si="4"/>
        <v>39934</v>
      </c>
      <c r="K87" s="26">
        <f t="shared" si="4"/>
        <v>39965</v>
      </c>
      <c r="L87" s="26">
        <f t="shared" si="4"/>
        <v>39995</v>
      </c>
      <c r="M87" s="26">
        <f t="shared" si="4"/>
        <v>40026</v>
      </c>
      <c r="N87" s="26">
        <f t="shared" si="4"/>
        <v>40057</v>
      </c>
      <c r="O87" s="26">
        <f t="shared" si="4"/>
        <v>40087</v>
      </c>
      <c r="P87" s="26">
        <f t="shared" si="4"/>
        <v>40118</v>
      </c>
      <c r="Q87" s="26">
        <f t="shared" si="4"/>
        <v>40148</v>
      </c>
      <c r="R87" s="27" t="str">
        <f t="shared" si="4"/>
        <v>Total</v>
      </c>
      <c r="T87" s="91"/>
      <c r="Z87" s="77"/>
    </row>
    <row r="88" spans="1:26" s="7" customFormat="1" ht="11.5" x14ac:dyDescent="0.25">
      <c r="B88" s="126">
        <v>0</v>
      </c>
      <c r="C88" s="127"/>
      <c r="D88" s="22" t="str">
        <f t="shared" ref="D88:D98" si="5">K17</f>
        <v>A</v>
      </c>
      <c r="E88" s="28">
        <f t="shared" ref="E88:E98" si="6">SUMPRODUCT(($D$41:$D$84=$D88)*($E$41:$E$84))*$B88</f>
        <v>0</v>
      </c>
      <c r="F88" s="28">
        <f t="shared" ref="F88:F98" si="7">SUMPRODUCT(($D$41:$D$84=$D88)*($F$41:$F$84))*$B88</f>
        <v>0</v>
      </c>
      <c r="G88" s="28">
        <f t="shared" ref="G88:G98" si="8">SUMPRODUCT(($D$41:$D$84=$D88)*($G$41:$G$84))*$B88</f>
        <v>0</v>
      </c>
      <c r="H88" s="28">
        <f t="shared" ref="H88:H98" si="9">SUMPRODUCT(($D$41:$D$84=$D88)*($H$41:$H$84))*$B88</f>
        <v>0</v>
      </c>
      <c r="I88" s="28">
        <f t="shared" ref="I88:I98" si="10">SUMPRODUCT(($D$41:$D$84=$D88)*($I$41:$I$84))*$B88</f>
        <v>0</v>
      </c>
      <c r="J88" s="28">
        <f t="shared" ref="J88:J98" si="11">SUMPRODUCT(($D$41:$D$84=$D88)*($J$41:$J$84))*$B88</f>
        <v>0</v>
      </c>
      <c r="K88" s="28">
        <f t="shared" ref="K88:K98" si="12">SUMPRODUCT(($D$41:$D$84=$D88)*($K$41:$K$84))*$B88</f>
        <v>0</v>
      </c>
      <c r="L88" s="28">
        <f t="shared" ref="L88:L98" si="13">SUMPRODUCT(($D$41:$D$84=$D88)*($L$41:$L$84))*$B88</f>
        <v>0</v>
      </c>
      <c r="M88" s="28">
        <f t="shared" ref="M88:M98" si="14">SUMPRODUCT(($D$41:$D$84=$D88)*($M$41:$M$84))*$B88</f>
        <v>0</v>
      </c>
      <c r="N88" s="28">
        <f t="shared" ref="N88:N98" si="15">SUMPRODUCT(($D$41:$D$84=$D88)*($N$41:$N$84))*$B88</f>
        <v>0</v>
      </c>
      <c r="O88" s="28">
        <f t="shared" ref="O88:O98" si="16">SUMPRODUCT(($D$41:$D$84=$D88)*($O$41:$O$84))*$B88</f>
        <v>0</v>
      </c>
      <c r="P88" s="28">
        <f t="shared" ref="P88:P98" si="17">SUMPRODUCT(($D$41:$D$84=$D88)*($P$41:$P$84))*$B88</f>
        <v>0</v>
      </c>
      <c r="Q88" s="28">
        <f t="shared" ref="Q88:Q98" si="18">SUMPRODUCT(($D$41:$D$84=$D88)*($Q$41:$Q$84))*$B88</f>
        <v>0</v>
      </c>
      <c r="R88" s="29">
        <f>SUM(E88:Q88)</f>
        <v>0</v>
      </c>
      <c r="T88" s="91"/>
      <c r="Z88" s="77"/>
    </row>
    <row r="89" spans="1:26" s="7" customFormat="1" ht="11.5" x14ac:dyDescent="0.25">
      <c r="B89" s="126">
        <v>117</v>
      </c>
      <c r="C89" s="127"/>
      <c r="D89" s="22" t="str">
        <f t="shared" si="5"/>
        <v>B</v>
      </c>
      <c r="E89" s="28">
        <f t="shared" si="6"/>
        <v>0</v>
      </c>
      <c r="F89" s="28">
        <f t="shared" si="7"/>
        <v>0</v>
      </c>
      <c r="G89" s="28">
        <f t="shared" si="8"/>
        <v>0</v>
      </c>
      <c r="H89" s="28">
        <f t="shared" si="9"/>
        <v>0</v>
      </c>
      <c r="I89" s="28">
        <f t="shared" si="10"/>
        <v>0</v>
      </c>
      <c r="J89" s="28">
        <f t="shared" si="11"/>
        <v>0</v>
      </c>
      <c r="K89" s="28">
        <f t="shared" si="12"/>
        <v>0</v>
      </c>
      <c r="L89" s="28">
        <f t="shared" si="13"/>
        <v>0</v>
      </c>
      <c r="M89" s="28">
        <f t="shared" si="14"/>
        <v>0</v>
      </c>
      <c r="N89" s="28">
        <f t="shared" si="15"/>
        <v>0</v>
      </c>
      <c r="O89" s="28">
        <f t="shared" si="16"/>
        <v>0</v>
      </c>
      <c r="P89" s="28">
        <f t="shared" si="17"/>
        <v>0</v>
      </c>
      <c r="Q89" s="28">
        <f t="shared" si="18"/>
        <v>0</v>
      </c>
      <c r="R89" s="29">
        <f t="shared" ref="R89:R98" si="19">SUM(D89:Q89)</f>
        <v>0</v>
      </c>
      <c r="T89" s="91"/>
      <c r="Z89" s="77"/>
    </row>
    <row r="90" spans="1:26" s="7" customFormat="1" ht="11.5" x14ac:dyDescent="0.25">
      <c r="B90" s="126">
        <v>117</v>
      </c>
      <c r="C90" s="127"/>
      <c r="D90" s="22" t="str">
        <f t="shared" si="5"/>
        <v>C</v>
      </c>
      <c r="E90" s="28">
        <f t="shared" si="6"/>
        <v>0</v>
      </c>
      <c r="F90" s="28">
        <f t="shared" si="7"/>
        <v>0</v>
      </c>
      <c r="G90" s="28">
        <f t="shared" si="8"/>
        <v>0</v>
      </c>
      <c r="H90" s="28">
        <f t="shared" si="9"/>
        <v>0</v>
      </c>
      <c r="I90" s="28">
        <f t="shared" si="10"/>
        <v>0</v>
      </c>
      <c r="J90" s="28">
        <f t="shared" si="11"/>
        <v>0</v>
      </c>
      <c r="K90" s="28">
        <f t="shared" si="12"/>
        <v>0</v>
      </c>
      <c r="L90" s="28">
        <f t="shared" si="13"/>
        <v>0</v>
      </c>
      <c r="M90" s="28">
        <f t="shared" si="14"/>
        <v>0</v>
      </c>
      <c r="N90" s="28">
        <f t="shared" si="15"/>
        <v>0</v>
      </c>
      <c r="O90" s="28">
        <f t="shared" si="16"/>
        <v>0</v>
      </c>
      <c r="P90" s="28">
        <f t="shared" si="17"/>
        <v>0</v>
      </c>
      <c r="Q90" s="28">
        <f t="shared" si="18"/>
        <v>0</v>
      </c>
      <c r="R90" s="29">
        <f t="shared" si="19"/>
        <v>0</v>
      </c>
      <c r="T90" s="91"/>
      <c r="Z90" s="77"/>
    </row>
    <row r="91" spans="1:26" s="7" customFormat="1" x14ac:dyDescent="0.25">
      <c r="A91" s="80"/>
      <c r="B91" s="126">
        <v>117</v>
      </c>
      <c r="C91" s="127"/>
      <c r="D91" s="22" t="str">
        <f t="shared" si="5"/>
        <v>D</v>
      </c>
      <c r="E91" s="28">
        <f t="shared" si="6"/>
        <v>0</v>
      </c>
      <c r="F91" s="28">
        <f t="shared" si="7"/>
        <v>0</v>
      </c>
      <c r="G91" s="28">
        <f t="shared" si="8"/>
        <v>0</v>
      </c>
      <c r="H91" s="28">
        <f t="shared" si="9"/>
        <v>0</v>
      </c>
      <c r="I91" s="28">
        <f t="shared" si="10"/>
        <v>0</v>
      </c>
      <c r="J91" s="28">
        <f t="shared" si="11"/>
        <v>0</v>
      </c>
      <c r="K91" s="28">
        <f t="shared" si="12"/>
        <v>0</v>
      </c>
      <c r="L91" s="28">
        <f t="shared" si="13"/>
        <v>0</v>
      </c>
      <c r="M91" s="28">
        <f t="shared" si="14"/>
        <v>0</v>
      </c>
      <c r="N91" s="28">
        <f t="shared" si="15"/>
        <v>0</v>
      </c>
      <c r="O91" s="28">
        <f t="shared" si="16"/>
        <v>0</v>
      </c>
      <c r="P91" s="28">
        <f t="shared" si="17"/>
        <v>0</v>
      </c>
      <c r="Q91" s="28">
        <f t="shared" si="18"/>
        <v>0</v>
      </c>
      <c r="R91" s="29">
        <f t="shared" si="19"/>
        <v>0</v>
      </c>
      <c r="T91" s="91"/>
      <c r="Z91" s="77"/>
    </row>
    <row r="92" spans="1:26" s="7" customFormat="1" ht="14" x14ac:dyDescent="0.3">
      <c r="A92" s="93"/>
      <c r="B92" s="126"/>
      <c r="C92" s="127"/>
      <c r="D92" s="22" t="str">
        <f t="shared" si="5"/>
        <v>E</v>
      </c>
      <c r="E92" s="28">
        <f t="shared" si="6"/>
        <v>0</v>
      </c>
      <c r="F92" s="28">
        <f t="shared" si="7"/>
        <v>0</v>
      </c>
      <c r="G92" s="28">
        <f t="shared" si="8"/>
        <v>0</v>
      </c>
      <c r="H92" s="28">
        <f t="shared" si="9"/>
        <v>0</v>
      </c>
      <c r="I92" s="28">
        <f t="shared" si="10"/>
        <v>0</v>
      </c>
      <c r="J92" s="28">
        <f t="shared" si="11"/>
        <v>0</v>
      </c>
      <c r="K92" s="28">
        <f t="shared" si="12"/>
        <v>0</v>
      </c>
      <c r="L92" s="28">
        <f t="shared" si="13"/>
        <v>0</v>
      </c>
      <c r="M92" s="28">
        <f t="shared" si="14"/>
        <v>0</v>
      </c>
      <c r="N92" s="28">
        <f t="shared" si="15"/>
        <v>0</v>
      </c>
      <c r="O92" s="28">
        <f t="shared" si="16"/>
        <v>0</v>
      </c>
      <c r="P92" s="28">
        <f t="shared" si="17"/>
        <v>0</v>
      </c>
      <c r="Q92" s="28">
        <f t="shared" si="18"/>
        <v>0</v>
      </c>
      <c r="R92" s="29">
        <f t="shared" si="19"/>
        <v>0</v>
      </c>
      <c r="T92" s="91"/>
      <c r="Z92" s="77"/>
    </row>
    <row r="93" spans="1:26" s="7" customFormat="1" x14ac:dyDescent="0.25">
      <c r="A93" s="80"/>
      <c r="B93" s="126"/>
      <c r="C93" s="127"/>
      <c r="D93" s="22" t="str">
        <f t="shared" si="5"/>
        <v>F</v>
      </c>
      <c r="E93" s="28">
        <f t="shared" si="6"/>
        <v>0</v>
      </c>
      <c r="F93" s="28">
        <f t="shared" si="7"/>
        <v>0</v>
      </c>
      <c r="G93" s="28">
        <f t="shared" si="8"/>
        <v>0</v>
      </c>
      <c r="H93" s="28">
        <f t="shared" si="9"/>
        <v>0</v>
      </c>
      <c r="I93" s="28">
        <f t="shared" si="10"/>
        <v>0</v>
      </c>
      <c r="J93" s="28">
        <f t="shared" si="11"/>
        <v>0</v>
      </c>
      <c r="K93" s="28">
        <f t="shared" si="12"/>
        <v>0</v>
      </c>
      <c r="L93" s="28">
        <f t="shared" si="13"/>
        <v>0</v>
      </c>
      <c r="M93" s="28">
        <f t="shared" si="14"/>
        <v>0</v>
      </c>
      <c r="N93" s="28">
        <f t="shared" si="15"/>
        <v>0</v>
      </c>
      <c r="O93" s="28">
        <f t="shared" si="16"/>
        <v>0</v>
      </c>
      <c r="P93" s="28">
        <f t="shared" si="17"/>
        <v>0</v>
      </c>
      <c r="Q93" s="28">
        <f t="shared" si="18"/>
        <v>0</v>
      </c>
      <c r="R93" s="29">
        <f t="shared" si="19"/>
        <v>0</v>
      </c>
      <c r="T93" s="91"/>
      <c r="Z93" s="77"/>
    </row>
    <row r="94" spans="1:26" ht="14" x14ac:dyDescent="0.3">
      <c r="A94" s="93"/>
      <c r="B94" s="126"/>
      <c r="C94" s="127"/>
      <c r="D94" s="22" t="str">
        <f t="shared" si="5"/>
        <v>G</v>
      </c>
      <c r="E94" s="28">
        <f t="shared" si="6"/>
        <v>0</v>
      </c>
      <c r="F94" s="28">
        <f t="shared" si="7"/>
        <v>0</v>
      </c>
      <c r="G94" s="28">
        <f t="shared" si="8"/>
        <v>0</v>
      </c>
      <c r="H94" s="28">
        <f t="shared" si="9"/>
        <v>0</v>
      </c>
      <c r="I94" s="28">
        <f t="shared" si="10"/>
        <v>0</v>
      </c>
      <c r="J94" s="28">
        <f t="shared" si="11"/>
        <v>0</v>
      </c>
      <c r="K94" s="28">
        <f t="shared" si="12"/>
        <v>0</v>
      </c>
      <c r="L94" s="28">
        <f t="shared" si="13"/>
        <v>0</v>
      </c>
      <c r="M94" s="28">
        <f t="shared" si="14"/>
        <v>0</v>
      </c>
      <c r="N94" s="28">
        <f t="shared" si="15"/>
        <v>0</v>
      </c>
      <c r="O94" s="28">
        <f t="shared" si="16"/>
        <v>0</v>
      </c>
      <c r="P94" s="28">
        <f t="shared" si="17"/>
        <v>0</v>
      </c>
      <c r="Q94" s="28">
        <f t="shared" si="18"/>
        <v>0</v>
      </c>
      <c r="R94" s="29">
        <f t="shared" si="19"/>
        <v>0</v>
      </c>
    </row>
    <row r="95" spans="1:26" x14ac:dyDescent="0.25">
      <c r="B95" s="126"/>
      <c r="C95" s="127"/>
      <c r="D95" s="22" t="str">
        <f>K24</f>
        <v>0.5 G</v>
      </c>
      <c r="E95" s="28">
        <f t="shared" si="6"/>
        <v>0</v>
      </c>
      <c r="F95" s="28">
        <f t="shared" si="7"/>
        <v>0</v>
      </c>
      <c r="G95" s="28">
        <f t="shared" si="8"/>
        <v>0</v>
      </c>
      <c r="H95" s="28">
        <f t="shared" si="9"/>
        <v>0</v>
      </c>
      <c r="I95" s="28">
        <f t="shared" si="10"/>
        <v>0</v>
      </c>
      <c r="J95" s="28">
        <f t="shared" si="11"/>
        <v>0</v>
      </c>
      <c r="K95" s="28">
        <f t="shared" si="12"/>
        <v>0</v>
      </c>
      <c r="L95" s="28">
        <f t="shared" si="13"/>
        <v>0</v>
      </c>
      <c r="M95" s="28">
        <f t="shared" si="14"/>
        <v>0</v>
      </c>
      <c r="N95" s="28">
        <f t="shared" si="15"/>
        <v>0</v>
      </c>
      <c r="O95" s="28">
        <f t="shared" si="16"/>
        <v>0</v>
      </c>
      <c r="P95" s="28">
        <f t="shared" si="17"/>
        <v>0</v>
      </c>
      <c r="Q95" s="28">
        <f t="shared" si="18"/>
        <v>0</v>
      </c>
      <c r="R95" s="29">
        <f t="shared" si="19"/>
        <v>0</v>
      </c>
    </row>
    <row r="96" spans="1:26" x14ac:dyDescent="0.25">
      <c r="B96" s="126"/>
      <c r="C96" s="127"/>
      <c r="D96" s="22" t="str">
        <f t="shared" si="5"/>
        <v>0.75 G</v>
      </c>
      <c r="E96" s="28">
        <f t="shared" si="6"/>
        <v>0</v>
      </c>
      <c r="F96" s="28">
        <f t="shared" si="7"/>
        <v>0</v>
      </c>
      <c r="G96" s="28">
        <f t="shared" si="8"/>
        <v>0</v>
      </c>
      <c r="H96" s="28">
        <f t="shared" si="9"/>
        <v>0</v>
      </c>
      <c r="I96" s="28">
        <f t="shared" si="10"/>
        <v>0</v>
      </c>
      <c r="J96" s="28">
        <f t="shared" si="11"/>
        <v>0</v>
      </c>
      <c r="K96" s="28">
        <f t="shared" si="12"/>
        <v>0</v>
      </c>
      <c r="L96" s="28">
        <f t="shared" si="13"/>
        <v>0</v>
      </c>
      <c r="M96" s="28">
        <f t="shared" si="14"/>
        <v>0</v>
      </c>
      <c r="N96" s="28">
        <f t="shared" si="15"/>
        <v>0</v>
      </c>
      <c r="O96" s="28">
        <f t="shared" si="16"/>
        <v>0</v>
      </c>
      <c r="P96" s="28">
        <f t="shared" si="17"/>
        <v>0</v>
      </c>
      <c r="Q96" s="28">
        <f t="shared" si="18"/>
        <v>0</v>
      </c>
      <c r="R96" s="29">
        <f t="shared" si="19"/>
        <v>0</v>
      </c>
    </row>
    <row r="97" spans="1:51" x14ac:dyDescent="0.25">
      <c r="B97" s="126"/>
      <c r="C97" s="127"/>
      <c r="D97" s="22" t="str">
        <f>K26</f>
        <v>H</v>
      </c>
      <c r="E97" s="28">
        <f t="shared" si="6"/>
        <v>0</v>
      </c>
      <c r="F97" s="28">
        <f t="shared" si="7"/>
        <v>0</v>
      </c>
      <c r="G97" s="28">
        <f t="shared" si="8"/>
        <v>0</v>
      </c>
      <c r="H97" s="28">
        <f t="shared" si="9"/>
        <v>0</v>
      </c>
      <c r="I97" s="28">
        <f t="shared" si="10"/>
        <v>0</v>
      </c>
      <c r="J97" s="28">
        <f t="shared" si="11"/>
        <v>0</v>
      </c>
      <c r="K97" s="28">
        <f t="shared" si="12"/>
        <v>0</v>
      </c>
      <c r="L97" s="28">
        <f t="shared" si="13"/>
        <v>0</v>
      </c>
      <c r="M97" s="28">
        <f t="shared" si="14"/>
        <v>0</v>
      </c>
      <c r="N97" s="28">
        <f t="shared" si="15"/>
        <v>0</v>
      </c>
      <c r="O97" s="28">
        <f t="shared" si="16"/>
        <v>0</v>
      </c>
      <c r="P97" s="28">
        <f t="shared" si="17"/>
        <v>0</v>
      </c>
      <c r="Q97" s="28">
        <f t="shared" si="18"/>
        <v>0</v>
      </c>
      <c r="R97" s="29">
        <f t="shared" si="19"/>
        <v>0</v>
      </c>
    </row>
    <row r="98" spans="1:51" x14ac:dyDescent="0.25">
      <c r="B98" s="126"/>
      <c r="C98" s="127"/>
      <c r="D98" s="22" t="str">
        <f t="shared" si="5"/>
        <v>.</v>
      </c>
      <c r="E98" s="28">
        <f t="shared" si="6"/>
        <v>0</v>
      </c>
      <c r="F98" s="28">
        <f t="shared" si="7"/>
        <v>0</v>
      </c>
      <c r="G98" s="28">
        <f t="shared" si="8"/>
        <v>0</v>
      </c>
      <c r="H98" s="28">
        <f t="shared" si="9"/>
        <v>0</v>
      </c>
      <c r="I98" s="28">
        <f t="shared" si="10"/>
        <v>0</v>
      </c>
      <c r="J98" s="28">
        <f t="shared" si="11"/>
        <v>0</v>
      </c>
      <c r="K98" s="28">
        <f t="shared" si="12"/>
        <v>0</v>
      </c>
      <c r="L98" s="28">
        <f t="shared" si="13"/>
        <v>0</v>
      </c>
      <c r="M98" s="28">
        <f t="shared" si="14"/>
        <v>0</v>
      </c>
      <c r="N98" s="28">
        <f t="shared" si="15"/>
        <v>0</v>
      </c>
      <c r="O98" s="28">
        <f t="shared" si="16"/>
        <v>0</v>
      </c>
      <c r="P98" s="28">
        <f t="shared" si="17"/>
        <v>0</v>
      </c>
      <c r="Q98" s="28">
        <f t="shared" si="18"/>
        <v>0</v>
      </c>
      <c r="R98" s="29">
        <f t="shared" si="19"/>
        <v>0</v>
      </c>
    </row>
    <row r="99" spans="1:51" x14ac:dyDescent="0.25">
      <c r="B99" s="138" t="s">
        <v>14</v>
      </c>
      <c r="C99" s="138"/>
      <c r="D99" s="138"/>
      <c r="E99" s="30">
        <f t="shared" ref="E99:Q99" si="20">SUM(E88:E98)</f>
        <v>0</v>
      </c>
      <c r="F99" s="30">
        <f t="shared" si="20"/>
        <v>0</v>
      </c>
      <c r="G99" s="30">
        <f t="shared" si="20"/>
        <v>0</v>
      </c>
      <c r="H99" s="30">
        <f t="shared" si="20"/>
        <v>0</v>
      </c>
      <c r="I99" s="30">
        <f t="shared" si="20"/>
        <v>0</v>
      </c>
      <c r="J99" s="30">
        <f t="shared" si="20"/>
        <v>0</v>
      </c>
      <c r="K99" s="30">
        <f t="shared" si="20"/>
        <v>0</v>
      </c>
      <c r="L99" s="30">
        <f t="shared" si="20"/>
        <v>0</v>
      </c>
      <c r="M99" s="30">
        <f t="shared" si="20"/>
        <v>0</v>
      </c>
      <c r="N99" s="30">
        <f t="shared" si="20"/>
        <v>0</v>
      </c>
      <c r="O99" s="30">
        <f t="shared" si="20"/>
        <v>0</v>
      </c>
      <c r="P99" s="30">
        <f t="shared" si="20"/>
        <v>0</v>
      </c>
      <c r="Q99" s="30">
        <f t="shared" si="20"/>
        <v>0</v>
      </c>
      <c r="R99" s="72">
        <f>SUM(R88:R98)</f>
        <v>0</v>
      </c>
    </row>
    <row r="100" spans="1:51" x14ac:dyDescent="0.25">
      <c r="B100" s="156"/>
      <c r="C100" s="156"/>
      <c r="D100" s="156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8"/>
    </row>
    <row r="101" spans="1:51" x14ac:dyDescent="0.25">
      <c r="B101" s="156"/>
      <c r="C101" s="156"/>
      <c r="D101" s="156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8"/>
    </row>
    <row r="102" spans="1:51" x14ac:dyDescent="0.25">
      <c r="B102" s="156"/>
      <c r="C102" s="156"/>
      <c r="D102" s="156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8"/>
    </row>
    <row r="103" spans="1:51" x14ac:dyDescent="0.25">
      <c r="B103" s="156"/>
      <c r="C103" s="156"/>
      <c r="D103" s="156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8"/>
    </row>
    <row r="104" spans="1:51" x14ac:dyDescent="0.25">
      <c r="B104" s="159"/>
      <c r="C104" s="159"/>
      <c r="D104" s="159"/>
      <c r="E104" s="159"/>
      <c r="F104" s="159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159"/>
      <c r="R104" s="159"/>
      <c r="S104" s="94"/>
      <c r="T104" s="94"/>
      <c r="U104" s="94"/>
      <c r="V104" s="94"/>
      <c r="W104" s="94"/>
    </row>
    <row r="105" spans="1:51" s="95" customFormat="1" ht="13" x14ac:dyDescent="0.3">
      <c r="A105" s="94"/>
      <c r="B105" s="159"/>
      <c r="C105" s="159"/>
      <c r="D105" s="159"/>
      <c r="E105" s="159"/>
      <c r="F105" s="159"/>
      <c r="G105" s="159"/>
      <c r="H105" s="159"/>
      <c r="I105" s="159"/>
      <c r="J105" s="159"/>
      <c r="K105" s="159"/>
      <c r="L105" s="160"/>
      <c r="M105" s="160"/>
      <c r="N105" s="160"/>
      <c r="O105" s="160"/>
      <c r="P105" s="160"/>
      <c r="Q105" s="160"/>
      <c r="R105" s="160"/>
    </row>
    <row r="106" spans="1:51" s="95" customFormat="1" ht="13.5" thickBot="1" x14ac:dyDescent="0.35">
      <c r="A106" s="94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94"/>
      <c r="M106" s="94"/>
      <c r="N106" s="94"/>
      <c r="O106" s="94"/>
      <c r="P106" s="94"/>
      <c r="Q106" s="94"/>
      <c r="R106" s="94"/>
    </row>
    <row r="107" spans="1:51" ht="13.5" outlineLevel="1" thickBot="1" x14ac:dyDescent="0.35">
      <c r="C107" s="31"/>
      <c r="D107" s="32"/>
      <c r="E107" s="118" t="str">
        <f>D110</f>
        <v>.</v>
      </c>
      <c r="F107" s="119"/>
      <c r="G107" s="119"/>
      <c r="H107" s="120"/>
      <c r="I107" s="118" t="str">
        <f>D111</f>
        <v>H</v>
      </c>
      <c r="J107" s="119"/>
      <c r="K107" s="119"/>
      <c r="L107" s="120"/>
      <c r="M107" s="118" t="str">
        <f>D112</f>
        <v>0.75 G</v>
      </c>
      <c r="N107" s="119"/>
      <c r="O107" s="119"/>
      <c r="P107" s="120"/>
      <c r="Q107" s="118" t="str">
        <f>D113</f>
        <v>0.5 G</v>
      </c>
      <c r="R107" s="119"/>
      <c r="S107" s="119"/>
      <c r="T107" s="120"/>
      <c r="U107" s="118" t="str">
        <f>D114</f>
        <v>G</v>
      </c>
      <c r="V107" s="119"/>
      <c r="W107" s="119"/>
      <c r="X107" s="120"/>
      <c r="Y107" s="118" t="str">
        <f>D115</f>
        <v>F</v>
      </c>
      <c r="Z107" s="119"/>
      <c r="AA107" s="119"/>
      <c r="AB107" s="120"/>
      <c r="AC107" s="118" t="str">
        <f>D116</f>
        <v>E</v>
      </c>
      <c r="AD107" s="119"/>
      <c r="AE107" s="119"/>
      <c r="AF107" s="120"/>
      <c r="AG107" s="118" t="str">
        <f>D117</f>
        <v>D</v>
      </c>
      <c r="AH107" s="119"/>
      <c r="AI107" s="119"/>
      <c r="AJ107" s="120"/>
      <c r="AK107" s="118" t="str">
        <f>D118</f>
        <v>C</v>
      </c>
      <c r="AL107" s="119"/>
      <c r="AM107" s="119"/>
      <c r="AN107" s="120"/>
      <c r="AO107" s="118" t="str">
        <f>D119</f>
        <v>B</v>
      </c>
      <c r="AP107" s="119"/>
      <c r="AQ107" s="119"/>
      <c r="AR107" s="120"/>
      <c r="AS107" s="118" t="str">
        <f>D120</f>
        <v>A</v>
      </c>
      <c r="AT107" s="119"/>
      <c r="AU107" s="119"/>
      <c r="AV107" s="120"/>
      <c r="AW107" s="95"/>
      <c r="AX107" s="95"/>
      <c r="AY107" s="95"/>
    </row>
    <row r="108" spans="1:51" s="96" customFormat="1" ht="55.5" customHeight="1" outlineLevel="1" thickBot="1" x14ac:dyDescent="0.35">
      <c r="C108" s="136" t="s">
        <v>40</v>
      </c>
      <c r="D108" s="137"/>
      <c r="E108" s="121">
        <f>M27</f>
        <v>0</v>
      </c>
      <c r="F108" s="122"/>
      <c r="G108" s="122"/>
      <c r="H108" s="123"/>
      <c r="I108" s="121">
        <f>M26</f>
        <v>0</v>
      </c>
      <c r="J108" s="122"/>
      <c r="K108" s="122"/>
      <c r="L108" s="123"/>
      <c r="M108" s="121">
        <f>M25</f>
        <v>0</v>
      </c>
      <c r="N108" s="122"/>
      <c r="O108" s="122"/>
      <c r="P108" s="123"/>
      <c r="Q108" s="121">
        <f>M24</f>
        <v>0</v>
      </c>
      <c r="R108" s="122"/>
      <c r="S108" s="122"/>
      <c r="T108" s="123"/>
      <c r="U108" s="121">
        <f>M23</f>
        <v>0</v>
      </c>
      <c r="V108" s="122"/>
      <c r="W108" s="122"/>
      <c r="X108" s="123"/>
      <c r="Y108" s="121">
        <f>M22</f>
        <v>0</v>
      </c>
      <c r="Z108" s="122"/>
      <c r="AA108" s="122"/>
      <c r="AB108" s="123"/>
      <c r="AC108" s="121">
        <f>M21</f>
        <v>0</v>
      </c>
      <c r="AD108" s="122"/>
      <c r="AE108" s="122"/>
      <c r="AF108" s="123"/>
      <c r="AG108" s="121">
        <f>M20</f>
        <v>0</v>
      </c>
      <c r="AH108" s="122"/>
      <c r="AI108" s="122"/>
      <c r="AJ108" s="123"/>
      <c r="AK108" s="121">
        <f>M19</f>
        <v>0</v>
      </c>
      <c r="AL108" s="122"/>
      <c r="AM108" s="122"/>
      <c r="AN108" s="123"/>
      <c r="AO108" s="121">
        <f>M18</f>
        <v>0</v>
      </c>
      <c r="AP108" s="122"/>
      <c r="AQ108" s="122"/>
      <c r="AR108" s="123"/>
      <c r="AS108" s="121">
        <f>M17</f>
        <v>0</v>
      </c>
      <c r="AT108" s="122"/>
      <c r="AU108" s="122"/>
      <c r="AV108" s="123"/>
      <c r="AW108" s="95"/>
      <c r="AX108" s="95"/>
      <c r="AY108" s="95"/>
    </row>
    <row r="109" spans="1:51" ht="60.75" customHeight="1" outlineLevel="1" thickBot="1" x14ac:dyDescent="0.35">
      <c r="C109" s="33"/>
      <c r="D109" s="34"/>
      <c r="E109" s="35" t="s">
        <v>41</v>
      </c>
      <c r="F109" s="36" t="s">
        <v>42</v>
      </c>
      <c r="G109" s="36" t="s">
        <v>43</v>
      </c>
      <c r="H109" s="37" t="str">
        <f>$R$16</f>
        <v>Std. Ver-brauch %</v>
      </c>
      <c r="I109" s="35" t="s">
        <v>41</v>
      </c>
      <c r="J109" s="36" t="s">
        <v>42</v>
      </c>
      <c r="K109" s="36" t="s">
        <v>43</v>
      </c>
      <c r="L109" s="37" t="str">
        <f>$R$16</f>
        <v>Std. Ver-brauch %</v>
      </c>
      <c r="M109" s="35" t="s">
        <v>41</v>
      </c>
      <c r="N109" s="36" t="s">
        <v>42</v>
      </c>
      <c r="O109" s="36" t="s">
        <v>43</v>
      </c>
      <c r="P109" s="37" t="str">
        <f>$R$16</f>
        <v>Std. Ver-brauch %</v>
      </c>
      <c r="Q109" s="35" t="s">
        <v>41</v>
      </c>
      <c r="R109" s="36" t="s">
        <v>42</v>
      </c>
      <c r="S109" s="36" t="s">
        <v>43</v>
      </c>
      <c r="T109" s="37" t="str">
        <f>$R$16</f>
        <v>Std. Ver-brauch %</v>
      </c>
      <c r="U109" s="35" t="s">
        <v>41</v>
      </c>
      <c r="V109" s="36" t="s">
        <v>42</v>
      </c>
      <c r="W109" s="36" t="s">
        <v>43</v>
      </c>
      <c r="X109" s="37" t="str">
        <f>$R$16</f>
        <v>Std. Ver-brauch %</v>
      </c>
      <c r="Y109" s="35" t="s">
        <v>41</v>
      </c>
      <c r="Z109" s="36" t="s">
        <v>42</v>
      </c>
      <c r="AA109" s="36" t="s">
        <v>43</v>
      </c>
      <c r="AB109" s="37" t="str">
        <f>$R$16</f>
        <v>Std. Ver-brauch %</v>
      </c>
      <c r="AC109" s="35" t="s">
        <v>41</v>
      </c>
      <c r="AD109" s="36" t="s">
        <v>42</v>
      </c>
      <c r="AE109" s="36" t="s">
        <v>43</v>
      </c>
      <c r="AF109" s="37" t="str">
        <f>$R$16</f>
        <v>Std. Ver-brauch %</v>
      </c>
      <c r="AG109" s="35" t="s">
        <v>41</v>
      </c>
      <c r="AH109" s="36" t="s">
        <v>42</v>
      </c>
      <c r="AI109" s="36" t="s">
        <v>43</v>
      </c>
      <c r="AJ109" s="37" t="str">
        <f>$R$16</f>
        <v>Std. Ver-brauch %</v>
      </c>
      <c r="AK109" s="35" t="s">
        <v>41</v>
      </c>
      <c r="AL109" s="36" t="s">
        <v>42</v>
      </c>
      <c r="AM109" s="36" t="s">
        <v>43</v>
      </c>
      <c r="AN109" s="37" t="str">
        <f>$R$16</f>
        <v>Std. Ver-brauch %</v>
      </c>
      <c r="AO109" s="35" t="s">
        <v>41</v>
      </c>
      <c r="AP109" s="36" t="s">
        <v>42</v>
      </c>
      <c r="AQ109" s="36" t="s">
        <v>43</v>
      </c>
      <c r="AR109" s="37" t="str">
        <f>$R$16</f>
        <v>Std. Ver-brauch %</v>
      </c>
      <c r="AS109" s="35" t="s">
        <v>41</v>
      </c>
      <c r="AT109" s="36" t="s">
        <v>42</v>
      </c>
      <c r="AU109" s="36" t="s">
        <v>43</v>
      </c>
      <c r="AV109" s="37" t="str">
        <f>$R$16</f>
        <v>Std. Ver-brauch %</v>
      </c>
      <c r="AW109" s="95"/>
      <c r="AX109" s="95"/>
      <c r="AY109" s="95"/>
    </row>
    <row r="110" spans="1:51" ht="13" outlineLevel="1" x14ac:dyDescent="0.3">
      <c r="C110" s="38"/>
      <c r="D110" s="39" t="str">
        <f>D98</f>
        <v>.</v>
      </c>
      <c r="E110" s="40">
        <f>SUMPRODUCT(($D$41:$D$84=E$107)*($E$41:$Q$84))-F110</f>
        <v>0</v>
      </c>
      <c r="F110" s="41">
        <f>SUMPRODUCT(($F$41:$Q$84)*(($F$40:$Q$40=$E$14)+($F$40:$Q$40=$K$14)+($F$40:$Q$40=$I$14)+($F$40:$Q$40=$G$14))*($D$41:$D$84=E$107))</f>
        <v>0</v>
      </c>
      <c r="G110" s="42">
        <f>IF(E$108-E110-F110&gt;0,E$108-E110-F110,0)</f>
        <v>0</v>
      </c>
      <c r="H110" s="43">
        <f>IF(($E108&gt;0),(E110+F110)/$E108,0)</f>
        <v>0</v>
      </c>
      <c r="I110" s="40"/>
      <c r="J110" s="44"/>
      <c r="K110" s="42"/>
      <c r="L110" s="45"/>
      <c r="M110" s="40"/>
      <c r="N110" s="44"/>
      <c r="O110" s="42"/>
      <c r="P110" s="45"/>
      <c r="Q110" s="40"/>
      <c r="R110" s="44"/>
      <c r="S110" s="42"/>
      <c r="T110" s="45"/>
      <c r="U110" s="40"/>
      <c r="V110" s="44"/>
      <c r="W110" s="42"/>
      <c r="X110" s="45"/>
      <c r="Y110" s="40"/>
      <c r="Z110" s="44"/>
      <c r="AA110" s="42"/>
      <c r="AB110" s="45"/>
      <c r="AC110" s="40"/>
      <c r="AD110" s="44"/>
      <c r="AE110" s="42"/>
      <c r="AF110" s="45"/>
      <c r="AG110" s="40"/>
      <c r="AH110" s="44"/>
      <c r="AI110" s="42"/>
      <c r="AJ110" s="45"/>
      <c r="AK110" s="40"/>
      <c r="AL110" s="44"/>
      <c r="AM110" s="42"/>
      <c r="AN110" s="45"/>
      <c r="AO110" s="40"/>
      <c r="AP110" s="44"/>
      <c r="AQ110" s="42"/>
      <c r="AR110" s="45"/>
      <c r="AS110" s="40"/>
      <c r="AT110" s="44"/>
      <c r="AU110" s="42"/>
      <c r="AV110" s="45"/>
      <c r="AW110" s="95"/>
      <c r="AX110" s="95"/>
      <c r="AY110" s="95"/>
    </row>
    <row r="111" spans="1:51" ht="13" outlineLevel="1" x14ac:dyDescent="0.3">
      <c r="C111" s="46"/>
      <c r="D111" s="47" t="str">
        <f>D97</f>
        <v>H</v>
      </c>
      <c r="E111" s="48"/>
      <c r="F111" s="49"/>
      <c r="G111" s="50"/>
      <c r="H111" s="51"/>
      <c r="I111" s="52">
        <f>SUMPRODUCT(($D$41:$D$84=I$107)*($E$41:$Q$84))-J111</f>
        <v>0</v>
      </c>
      <c r="J111" s="41">
        <f>SUMPRODUCT(($F$41:$Q$84)*(($F$40:$Q$40=$E$14)+($F$40:$Q$40=$K$14)+($F$40:$Q$40=$I$14)+($F$40:$Q$40=$G$14))*($D$41:$D$84=I$107))</f>
        <v>0</v>
      </c>
      <c r="K111" s="50">
        <f>IF(I$108-I111-J111&gt;0,I$108-I111-J111,0)</f>
        <v>0</v>
      </c>
      <c r="L111" s="43">
        <f>IF(($I108&gt;0),(I111+J111)/$I108,0)</f>
        <v>0</v>
      </c>
      <c r="M111" s="48"/>
      <c r="N111" s="49"/>
      <c r="O111" s="50"/>
      <c r="P111" s="51"/>
      <c r="Q111" s="48"/>
      <c r="R111" s="49"/>
      <c r="S111" s="50"/>
      <c r="T111" s="51"/>
      <c r="U111" s="48"/>
      <c r="V111" s="49"/>
      <c r="W111" s="50"/>
      <c r="X111" s="51"/>
      <c r="Y111" s="48"/>
      <c r="Z111" s="49"/>
      <c r="AA111" s="50"/>
      <c r="AB111" s="51"/>
      <c r="AC111" s="48"/>
      <c r="AD111" s="49"/>
      <c r="AE111" s="50"/>
      <c r="AF111" s="51"/>
      <c r="AG111" s="48"/>
      <c r="AH111" s="49"/>
      <c r="AI111" s="50"/>
      <c r="AJ111" s="51"/>
      <c r="AK111" s="48"/>
      <c r="AL111" s="49"/>
      <c r="AM111" s="50"/>
      <c r="AN111" s="51"/>
      <c r="AO111" s="48"/>
      <c r="AP111" s="49"/>
      <c r="AQ111" s="50"/>
      <c r="AR111" s="51"/>
      <c r="AS111" s="48"/>
      <c r="AT111" s="49"/>
      <c r="AU111" s="50"/>
      <c r="AV111" s="51"/>
      <c r="AW111" s="95"/>
      <c r="AX111" s="95"/>
      <c r="AY111" s="95"/>
    </row>
    <row r="112" spans="1:51" ht="13" outlineLevel="1" x14ac:dyDescent="0.3">
      <c r="C112" s="46"/>
      <c r="D112" s="47" t="str">
        <f>D96</f>
        <v>0.75 G</v>
      </c>
      <c r="E112" s="48"/>
      <c r="F112" s="49"/>
      <c r="G112" s="50"/>
      <c r="H112" s="51"/>
      <c r="I112" s="48"/>
      <c r="J112" s="49"/>
      <c r="K112" s="50"/>
      <c r="L112" s="51"/>
      <c r="M112" s="52">
        <f>SUMPRODUCT(($D$41:$D$84=M$107)*($E$41:$Q$84))-N112</f>
        <v>0</v>
      </c>
      <c r="N112" s="41">
        <f>SUMPRODUCT(($F$41:$Q$84)*(($F$40:$Q$40=$E$14)+($F$40:$Q$40=$K$14)+($F$40:$Q$40=$I$14)+($F$40:$Q$40=$G$14))*($D$41:$D$84=M$107))</f>
        <v>0</v>
      </c>
      <c r="O112" s="50">
        <f>IF(M$108-M112-N112&gt;0,M$108-M112-N112,0)</f>
        <v>0</v>
      </c>
      <c r="P112" s="43">
        <f>IF(($M108&gt;0),(M112+N112)/$M108,0)</f>
        <v>0</v>
      </c>
      <c r="Q112" s="48"/>
      <c r="R112" s="49"/>
      <c r="S112" s="50"/>
      <c r="T112" s="51"/>
      <c r="U112" s="48"/>
      <c r="V112" s="49"/>
      <c r="W112" s="50"/>
      <c r="X112" s="51"/>
      <c r="Y112" s="48"/>
      <c r="Z112" s="49"/>
      <c r="AA112" s="50"/>
      <c r="AB112" s="51"/>
      <c r="AC112" s="48"/>
      <c r="AD112" s="49"/>
      <c r="AE112" s="50"/>
      <c r="AF112" s="51"/>
      <c r="AG112" s="48"/>
      <c r="AH112" s="49"/>
      <c r="AI112" s="50"/>
      <c r="AJ112" s="51"/>
      <c r="AK112" s="48"/>
      <c r="AL112" s="49"/>
      <c r="AM112" s="50"/>
      <c r="AN112" s="51"/>
      <c r="AO112" s="48"/>
      <c r="AP112" s="49"/>
      <c r="AQ112" s="50"/>
      <c r="AR112" s="51"/>
      <c r="AS112" s="48"/>
      <c r="AT112" s="49"/>
      <c r="AU112" s="50"/>
      <c r="AV112" s="51"/>
      <c r="AW112" s="95"/>
      <c r="AX112" s="95"/>
      <c r="AY112" s="95"/>
    </row>
    <row r="113" spans="1:51" ht="13" outlineLevel="1" x14ac:dyDescent="0.3">
      <c r="C113" s="46"/>
      <c r="D113" s="47" t="str">
        <f>D95</f>
        <v>0.5 G</v>
      </c>
      <c r="E113" s="48"/>
      <c r="F113" s="49"/>
      <c r="G113" s="50"/>
      <c r="H113" s="51"/>
      <c r="I113" s="48"/>
      <c r="J113" s="49"/>
      <c r="K113" s="50"/>
      <c r="L113" s="51"/>
      <c r="M113" s="48"/>
      <c r="N113" s="49"/>
      <c r="O113" s="50"/>
      <c r="P113" s="51"/>
      <c r="Q113" s="52">
        <f>SUMPRODUCT(($D$41:$D$84=Q$107)*($E$41:$Q$84))-R113</f>
        <v>0</v>
      </c>
      <c r="R113" s="41">
        <f>SUMPRODUCT(($F$41:$Q$84)*(($F$40:$Q$40=$E$14)+($F$40:$Q$40=$K$14)+($F$40:$Q$40=$I$14)+($F$40:$Q$40=$G$14))*($D$41:$D$84=Q$107))</f>
        <v>0</v>
      </c>
      <c r="S113" s="50">
        <f>IF(Q$108-Q113-R113&gt;0,Q$108-Q113-R113,0)</f>
        <v>0</v>
      </c>
      <c r="T113" s="43">
        <f>IF(($Q108&gt;0),(Q113+R113)/$Q108,0)</f>
        <v>0</v>
      </c>
      <c r="U113" s="48"/>
      <c r="V113" s="49"/>
      <c r="W113" s="50"/>
      <c r="X113" s="51"/>
      <c r="Y113" s="48"/>
      <c r="Z113" s="49"/>
      <c r="AA113" s="50"/>
      <c r="AB113" s="51"/>
      <c r="AC113" s="48"/>
      <c r="AD113" s="49"/>
      <c r="AE113" s="50"/>
      <c r="AF113" s="51"/>
      <c r="AG113" s="48"/>
      <c r="AH113" s="49"/>
      <c r="AI113" s="50"/>
      <c r="AJ113" s="51"/>
      <c r="AK113" s="48"/>
      <c r="AL113" s="49"/>
      <c r="AM113" s="50"/>
      <c r="AN113" s="51"/>
      <c r="AO113" s="48"/>
      <c r="AP113" s="49"/>
      <c r="AQ113" s="50"/>
      <c r="AR113" s="51"/>
      <c r="AS113" s="48"/>
      <c r="AT113" s="49"/>
      <c r="AU113" s="50"/>
      <c r="AV113" s="51"/>
      <c r="AW113" s="95"/>
      <c r="AX113" s="95"/>
      <c r="AY113" s="95"/>
    </row>
    <row r="114" spans="1:51" ht="13" outlineLevel="1" x14ac:dyDescent="0.3">
      <c r="C114" s="53"/>
      <c r="D114" s="47" t="str">
        <f>D94</f>
        <v>G</v>
      </c>
      <c r="E114" s="52"/>
      <c r="F114" s="41"/>
      <c r="G114" s="50"/>
      <c r="H114" s="51"/>
      <c r="I114" s="52"/>
      <c r="J114" s="41"/>
      <c r="K114" s="50"/>
      <c r="L114" s="51"/>
      <c r="M114" s="52"/>
      <c r="N114" s="41"/>
      <c r="O114" s="50"/>
      <c r="P114" s="51"/>
      <c r="Q114" s="52"/>
      <c r="R114" s="41"/>
      <c r="S114" s="50"/>
      <c r="T114" s="51"/>
      <c r="U114" s="52">
        <f>SUMPRODUCT(($D$41:$D$84=U$107)*($E$41:$Q$84))-V114</f>
        <v>0</v>
      </c>
      <c r="V114" s="41">
        <f>SUMPRODUCT(($F$41:$Q$84)*(($F$40:$Q$40=$E$14)+($F$40:$Q$40=$K$14)+($F$40:$Q$40=$I$14)+($F$40:$Q$40=$G$14))*($D$41:$D$84=U$107))</f>
        <v>0</v>
      </c>
      <c r="W114" s="50">
        <f>IF(U$108-U114-V114&gt;0,U$108-U114-V114,0)</f>
        <v>0</v>
      </c>
      <c r="X114" s="43">
        <f>IF(($U108&gt;0),(U114+V114)/$U108,0)</f>
        <v>0</v>
      </c>
      <c r="Y114" s="52"/>
      <c r="Z114" s="41"/>
      <c r="AA114" s="50"/>
      <c r="AB114" s="51"/>
      <c r="AC114" s="52"/>
      <c r="AD114" s="41"/>
      <c r="AE114" s="50"/>
      <c r="AF114" s="51"/>
      <c r="AG114" s="52"/>
      <c r="AH114" s="41"/>
      <c r="AI114" s="50"/>
      <c r="AJ114" s="51"/>
      <c r="AK114" s="52"/>
      <c r="AL114" s="41"/>
      <c r="AM114" s="50"/>
      <c r="AN114" s="51"/>
      <c r="AO114" s="52"/>
      <c r="AP114" s="41"/>
      <c r="AQ114" s="50"/>
      <c r="AR114" s="51"/>
      <c r="AS114" s="52"/>
      <c r="AT114" s="41"/>
      <c r="AU114" s="50"/>
      <c r="AV114" s="51"/>
      <c r="AW114" s="95"/>
      <c r="AX114" s="95"/>
      <c r="AY114" s="95"/>
    </row>
    <row r="115" spans="1:51" ht="13" outlineLevel="1" x14ac:dyDescent="0.3">
      <c r="C115" s="46"/>
      <c r="D115" s="47" t="str">
        <f>D93</f>
        <v>F</v>
      </c>
      <c r="E115" s="48"/>
      <c r="F115" s="49"/>
      <c r="G115" s="50"/>
      <c r="H115" s="51"/>
      <c r="I115" s="48"/>
      <c r="J115" s="49"/>
      <c r="K115" s="50"/>
      <c r="L115" s="51"/>
      <c r="M115" s="48"/>
      <c r="N115" s="49"/>
      <c r="O115" s="50"/>
      <c r="P115" s="51"/>
      <c r="Q115" s="48"/>
      <c r="R115" s="49"/>
      <c r="S115" s="50"/>
      <c r="T115" s="51"/>
      <c r="U115" s="48"/>
      <c r="V115" s="49"/>
      <c r="W115" s="50"/>
      <c r="X115" s="51"/>
      <c r="Y115" s="52">
        <f>SUMPRODUCT(($D$41:$D$84=Y$107)*($E$41:$Q$84))-Z115</f>
        <v>0</v>
      </c>
      <c r="Z115" s="41">
        <f>SUMPRODUCT(($F$41:$Q$84)*(($F$40:$Q$40=$E$14)+($F$40:$Q$40=$K$14)+($F$40:$Q$40=$I$14)+($F$40:$Q$40=$G$14))*($D$41:$D$84=Y$107))</f>
        <v>0</v>
      </c>
      <c r="AA115" s="50">
        <f>IF(Y$108-Y115-Z115&gt;0,Y$108-Y115-Z115,0)</f>
        <v>0</v>
      </c>
      <c r="AB115" s="43">
        <f>IF(($Y108&gt;0),(Y115+Z115)/$Y108,0)</f>
        <v>0</v>
      </c>
      <c r="AC115" s="48"/>
      <c r="AD115" s="49"/>
      <c r="AE115" s="50"/>
      <c r="AF115" s="51"/>
      <c r="AG115" s="48"/>
      <c r="AH115" s="49"/>
      <c r="AI115" s="50"/>
      <c r="AJ115" s="51"/>
      <c r="AK115" s="48"/>
      <c r="AL115" s="49"/>
      <c r="AM115" s="50"/>
      <c r="AN115" s="51"/>
      <c r="AO115" s="48"/>
      <c r="AP115" s="49"/>
      <c r="AQ115" s="50"/>
      <c r="AR115" s="51"/>
      <c r="AS115" s="48"/>
      <c r="AT115" s="49"/>
      <c r="AU115" s="50"/>
      <c r="AV115" s="51"/>
      <c r="AW115" s="95"/>
      <c r="AX115" s="95"/>
      <c r="AY115" s="95"/>
    </row>
    <row r="116" spans="1:51" ht="13" outlineLevel="1" x14ac:dyDescent="0.3">
      <c r="C116" s="46"/>
      <c r="D116" s="47" t="str">
        <f>D92</f>
        <v>E</v>
      </c>
      <c r="E116" s="48"/>
      <c r="F116" s="49"/>
      <c r="G116" s="50"/>
      <c r="H116" s="51"/>
      <c r="I116" s="48"/>
      <c r="J116" s="49"/>
      <c r="K116" s="50"/>
      <c r="L116" s="51"/>
      <c r="M116" s="48"/>
      <c r="N116" s="49"/>
      <c r="O116" s="50"/>
      <c r="P116" s="51"/>
      <c r="Q116" s="48"/>
      <c r="R116" s="49"/>
      <c r="S116" s="50"/>
      <c r="T116" s="51"/>
      <c r="U116" s="48"/>
      <c r="V116" s="49"/>
      <c r="W116" s="50"/>
      <c r="X116" s="51"/>
      <c r="Y116" s="48"/>
      <c r="Z116" s="49"/>
      <c r="AA116" s="50"/>
      <c r="AB116" s="51"/>
      <c r="AC116" s="52">
        <f>SUMPRODUCT(($D$41:$D$84=AC$107)*($E$41:$Q$84))-AD116</f>
        <v>0</v>
      </c>
      <c r="AD116" s="41">
        <f>SUMPRODUCT(($F$41:$Q$84)*(($F$40:$Q$40=$E$14)+($F$40:$Q$40=$K$14)+($F$40:$Q$40=$I$14)+($F$40:$Q$40=$G$14))*($D$41:$D$84=AC$107))</f>
        <v>0</v>
      </c>
      <c r="AE116" s="50">
        <f>IF(AC$108-AC116-AD116&gt;0,AC$108-AC116-AD116,0)</f>
        <v>0</v>
      </c>
      <c r="AF116" s="43">
        <f>IF(($AC108&gt;0),(AC116+AD116)/$AC108,0)</f>
        <v>0</v>
      </c>
      <c r="AG116" s="48"/>
      <c r="AH116" s="49"/>
      <c r="AI116" s="50"/>
      <c r="AJ116" s="51"/>
      <c r="AK116" s="48"/>
      <c r="AL116" s="49"/>
      <c r="AM116" s="50"/>
      <c r="AN116" s="51"/>
      <c r="AO116" s="48"/>
      <c r="AP116" s="49"/>
      <c r="AQ116" s="50"/>
      <c r="AR116" s="51"/>
      <c r="AS116" s="48"/>
      <c r="AT116" s="49"/>
      <c r="AU116" s="50"/>
      <c r="AV116" s="51"/>
      <c r="AW116" s="95"/>
      <c r="AX116" s="95"/>
      <c r="AY116" s="95"/>
    </row>
    <row r="117" spans="1:51" ht="13" outlineLevel="1" x14ac:dyDescent="0.3">
      <c r="C117" s="46"/>
      <c r="D117" s="47" t="str">
        <f>D91</f>
        <v>D</v>
      </c>
      <c r="E117" s="48"/>
      <c r="F117" s="49"/>
      <c r="G117" s="50"/>
      <c r="H117" s="51"/>
      <c r="I117" s="48"/>
      <c r="J117" s="49"/>
      <c r="K117" s="50"/>
      <c r="L117" s="51"/>
      <c r="M117" s="48"/>
      <c r="N117" s="49"/>
      <c r="O117" s="50"/>
      <c r="P117" s="51"/>
      <c r="Q117" s="48"/>
      <c r="R117" s="49"/>
      <c r="S117" s="50"/>
      <c r="T117" s="51"/>
      <c r="U117" s="48"/>
      <c r="V117" s="49"/>
      <c r="W117" s="50"/>
      <c r="X117" s="51"/>
      <c r="Y117" s="48"/>
      <c r="Z117" s="49"/>
      <c r="AA117" s="50"/>
      <c r="AB117" s="51"/>
      <c r="AC117" s="48"/>
      <c r="AD117" s="49"/>
      <c r="AE117" s="50"/>
      <c r="AF117" s="51"/>
      <c r="AG117" s="52">
        <f>SUMPRODUCT(($D$41:$D$84=AG$107)*($E$41:$Q$84))-AH117</f>
        <v>0</v>
      </c>
      <c r="AH117" s="41">
        <f>SUMPRODUCT(($F$41:$Q$84)*(($F$40:$Q$40=$E$14)+($F$40:$Q$40=$K$14)+($F$40:$Q$40=$I$14)+($F$40:$Q$40=$G$14))*($D$41:$D$84=AG$107))</f>
        <v>0</v>
      </c>
      <c r="AI117" s="50">
        <f>IF(AG$108-AG117-AH117&gt;0,AG$108-AG117-AH117,0)</f>
        <v>0</v>
      </c>
      <c r="AJ117" s="43">
        <f>IF(($AG108&gt;0),(AG117+AH117)/$AG108,0)</f>
        <v>0</v>
      </c>
      <c r="AK117" s="48"/>
      <c r="AL117" s="49"/>
      <c r="AM117" s="50"/>
      <c r="AN117" s="51"/>
      <c r="AO117" s="48"/>
      <c r="AP117" s="49"/>
      <c r="AQ117" s="50"/>
      <c r="AR117" s="51"/>
      <c r="AS117" s="48"/>
      <c r="AT117" s="49"/>
      <c r="AU117" s="50"/>
      <c r="AV117" s="51"/>
      <c r="AW117" s="95"/>
      <c r="AX117" s="95"/>
      <c r="AY117" s="95"/>
    </row>
    <row r="118" spans="1:51" ht="13" outlineLevel="1" x14ac:dyDescent="0.3">
      <c r="C118" s="46"/>
      <c r="D118" s="47" t="str">
        <f>D90</f>
        <v>C</v>
      </c>
      <c r="E118" s="48"/>
      <c r="F118" s="49"/>
      <c r="G118" s="50"/>
      <c r="H118" s="51"/>
      <c r="I118" s="48"/>
      <c r="J118" s="49"/>
      <c r="K118" s="50"/>
      <c r="L118" s="51"/>
      <c r="M118" s="48"/>
      <c r="N118" s="49"/>
      <c r="O118" s="50"/>
      <c r="P118" s="51"/>
      <c r="Q118" s="48"/>
      <c r="R118" s="49"/>
      <c r="S118" s="50"/>
      <c r="T118" s="51"/>
      <c r="U118" s="48"/>
      <c r="V118" s="49"/>
      <c r="W118" s="50"/>
      <c r="X118" s="51"/>
      <c r="Y118" s="48"/>
      <c r="Z118" s="49"/>
      <c r="AA118" s="50"/>
      <c r="AB118" s="51"/>
      <c r="AC118" s="48"/>
      <c r="AD118" s="49"/>
      <c r="AE118" s="50"/>
      <c r="AF118" s="51"/>
      <c r="AG118" s="48"/>
      <c r="AH118" s="49"/>
      <c r="AI118" s="50"/>
      <c r="AJ118" s="51"/>
      <c r="AK118" s="52">
        <f>SUMPRODUCT(($D$41:$D$84=AK$107)*($E$41:$Q$84))-AL118</f>
        <v>0</v>
      </c>
      <c r="AL118" s="41">
        <f>SUMPRODUCT(($F$41:$Q$84)*(($F$40:$Q$40=$E$14)+($F$40:$Q$40=$K$14)+($F$40:$Q$40=$I$14)+($F$40:$Q$40=$G$14))*($D$41:$D$84=AK$107))</f>
        <v>0</v>
      </c>
      <c r="AM118" s="50">
        <f>IF(AK$108-AK118-AL118&gt;0,AK$108-AK118-AL118,0)</f>
        <v>0</v>
      </c>
      <c r="AN118" s="43">
        <f>IF(($AK108&gt;0),(AK118+AL118)/$AK108,0)</f>
        <v>0</v>
      </c>
      <c r="AO118" s="48"/>
      <c r="AP118" s="49"/>
      <c r="AQ118" s="50"/>
      <c r="AR118" s="51"/>
      <c r="AS118" s="48"/>
      <c r="AT118" s="49"/>
      <c r="AU118" s="50"/>
      <c r="AV118" s="51"/>
      <c r="AW118" s="95"/>
      <c r="AX118" s="95"/>
      <c r="AY118" s="95"/>
    </row>
    <row r="119" spans="1:51" ht="13" outlineLevel="1" x14ac:dyDescent="0.3">
      <c r="C119" s="46"/>
      <c r="D119" s="47" t="str">
        <f>D89</f>
        <v>B</v>
      </c>
      <c r="E119" s="48"/>
      <c r="F119" s="49"/>
      <c r="G119" s="50"/>
      <c r="H119" s="51"/>
      <c r="I119" s="48"/>
      <c r="J119" s="49"/>
      <c r="K119" s="50"/>
      <c r="L119" s="51"/>
      <c r="M119" s="48"/>
      <c r="N119" s="49"/>
      <c r="O119" s="50"/>
      <c r="P119" s="51"/>
      <c r="Q119" s="48"/>
      <c r="R119" s="49"/>
      <c r="S119" s="50"/>
      <c r="T119" s="51"/>
      <c r="U119" s="48"/>
      <c r="V119" s="49"/>
      <c r="W119" s="50"/>
      <c r="X119" s="51"/>
      <c r="Y119" s="48"/>
      <c r="Z119" s="49"/>
      <c r="AA119" s="50"/>
      <c r="AB119" s="51"/>
      <c r="AC119" s="48"/>
      <c r="AD119" s="49"/>
      <c r="AE119" s="50"/>
      <c r="AF119" s="51"/>
      <c r="AG119" s="48"/>
      <c r="AH119" s="49"/>
      <c r="AI119" s="50"/>
      <c r="AJ119" s="51"/>
      <c r="AK119" s="48"/>
      <c r="AL119" s="49"/>
      <c r="AM119" s="50"/>
      <c r="AN119" s="51"/>
      <c r="AO119" s="52">
        <f>SUMPRODUCT(($D$41:$D$84=AO$107)*($E$41:$Q$84))-AP119</f>
        <v>0</v>
      </c>
      <c r="AP119" s="41">
        <f>SUMPRODUCT(($F$41:$Q$84)*(($F$40:$Q$40=$E$14)+($F$40:$Q$40=$K$14)+($F$40:$Q$40=$I$14)+($F$40:$Q$40=$G$14))*($D$41:$D$84=AO$107))</f>
        <v>0</v>
      </c>
      <c r="AQ119" s="50">
        <f>IF(AO$108-AO119-AP119&gt;0,AO$108-AO119-AP119,0)</f>
        <v>0</v>
      </c>
      <c r="AR119" s="43">
        <f>IF(($AO108&gt;0),(AO119+AP119)/$AO108,0)</f>
        <v>0</v>
      </c>
      <c r="AS119" s="48"/>
      <c r="AT119" s="49"/>
      <c r="AU119" s="50"/>
      <c r="AV119" s="51"/>
      <c r="AW119" s="95"/>
      <c r="AX119" s="95"/>
      <c r="AY119" s="95"/>
    </row>
    <row r="120" spans="1:51" ht="13.5" outlineLevel="1" thickBot="1" x14ac:dyDescent="0.35">
      <c r="C120" s="54"/>
      <c r="D120" s="55" t="str">
        <f>D88</f>
        <v>A</v>
      </c>
      <c r="E120" s="56"/>
      <c r="F120" s="57"/>
      <c r="G120" s="58"/>
      <c r="H120" s="59"/>
      <c r="I120" s="56"/>
      <c r="J120" s="57"/>
      <c r="K120" s="58"/>
      <c r="L120" s="59"/>
      <c r="M120" s="56"/>
      <c r="N120" s="57"/>
      <c r="O120" s="58"/>
      <c r="P120" s="59"/>
      <c r="Q120" s="56"/>
      <c r="R120" s="57"/>
      <c r="S120" s="58"/>
      <c r="T120" s="59"/>
      <c r="U120" s="56"/>
      <c r="V120" s="57"/>
      <c r="W120" s="58"/>
      <c r="X120" s="59"/>
      <c r="Y120" s="56"/>
      <c r="Z120" s="57"/>
      <c r="AA120" s="58"/>
      <c r="AB120" s="59"/>
      <c r="AC120" s="56"/>
      <c r="AD120" s="57"/>
      <c r="AE120" s="58"/>
      <c r="AF120" s="59"/>
      <c r="AG120" s="56"/>
      <c r="AH120" s="57"/>
      <c r="AI120" s="58"/>
      <c r="AJ120" s="59"/>
      <c r="AK120" s="56"/>
      <c r="AL120" s="57"/>
      <c r="AM120" s="58"/>
      <c r="AN120" s="59"/>
      <c r="AO120" s="56"/>
      <c r="AP120" s="57"/>
      <c r="AQ120" s="58"/>
      <c r="AR120" s="59"/>
      <c r="AS120" s="52">
        <f>SUMPRODUCT(($D$41:$D$84=AS$107)*($E$41:$Q$84))-AT120</f>
        <v>0</v>
      </c>
      <c r="AT120" s="60">
        <f>SUMPRODUCT(($F$41:$Q$84)*(($F$40:$Q$40=$E$14)+($F$40:$Q$40=$K$14)+($F$40:$Q$40=$I$14)+($F$40:$Q$40=$G$14))*($D$41:$D$84=AS$107))</f>
        <v>0</v>
      </c>
      <c r="AU120" s="58">
        <f>IF(AS$108-AS120-AT120&gt;0,AS$108-AS120-AT120,0)</f>
        <v>0</v>
      </c>
      <c r="AV120" s="43">
        <f>IF(($AS108&gt;0),(AS120+AT120)/$AS108,0)</f>
        <v>0</v>
      </c>
      <c r="AW120" s="95"/>
      <c r="AX120" s="95"/>
      <c r="AY120" s="95"/>
    </row>
    <row r="121" spans="1:51" ht="13" x14ac:dyDescent="0.3">
      <c r="A121" s="61"/>
      <c r="B121" s="62"/>
      <c r="C121" s="63"/>
      <c r="D121" s="63"/>
      <c r="E121" s="64"/>
      <c r="F121" s="65"/>
      <c r="G121" s="63"/>
      <c r="H121" s="63"/>
      <c r="I121" s="64"/>
      <c r="J121" s="65"/>
      <c r="K121" s="63"/>
      <c r="L121" s="63"/>
      <c r="M121" s="64"/>
      <c r="N121" s="65"/>
      <c r="O121" s="63"/>
      <c r="P121" s="63"/>
      <c r="Q121" s="64"/>
      <c r="R121" s="65"/>
      <c r="S121" s="63"/>
      <c r="T121" s="63"/>
      <c r="U121" s="64"/>
      <c r="V121" s="65"/>
      <c r="W121" s="63"/>
      <c r="X121" s="63"/>
      <c r="Y121" s="64"/>
      <c r="Z121" s="65"/>
      <c r="AA121" s="63"/>
      <c r="AB121" s="63"/>
      <c r="AC121" s="64"/>
      <c r="AD121" s="65"/>
      <c r="AE121" s="63"/>
      <c r="AF121" s="63"/>
      <c r="AG121" s="64"/>
      <c r="AH121" s="65"/>
      <c r="AI121" s="63"/>
      <c r="AJ121" s="63"/>
      <c r="AK121" s="64"/>
      <c r="AL121" s="65"/>
      <c r="AM121" s="63"/>
      <c r="AN121" s="63"/>
      <c r="AO121" s="64"/>
      <c r="AP121" s="66"/>
      <c r="AQ121" s="63"/>
      <c r="AR121" s="63"/>
      <c r="AS121" s="64"/>
      <c r="AT121" s="65"/>
      <c r="AU121" s="67"/>
      <c r="AV121" s="67"/>
      <c r="AW121" s="95"/>
      <c r="AX121" s="95"/>
      <c r="AY121" s="95"/>
    </row>
    <row r="122" spans="1:51" ht="13" x14ac:dyDescent="0.3">
      <c r="A122" s="97"/>
      <c r="B122" s="97"/>
      <c r="C122" s="98"/>
      <c r="D122" s="98"/>
      <c r="E122" s="99"/>
      <c r="F122" s="99"/>
      <c r="G122" s="98"/>
      <c r="H122" s="98"/>
      <c r="I122" s="99"/>
      <c r="J122" s="99"/>
      <c r="K122" s="98"/>
      <c r="L122" s="98"/>
      <c r="M122" s="99"/>
      <c r="N122" s="99"/>
      <c r="O122" s="98"/>
      <c r="P122" s="98"/>
      <c r="Q122" s="99"/>
      <c r="R122" s="99"/>
      <c r="Z122" s="68"/>
      <c r="AE122" s="98"/>
      <c r="AF122" s="98"/>
      <c r="AW122" s="95"/>
      <c r="AX122" s="95"/>
      <c r="AY122" s="95"/>
    </row>
    <row r="123" spans="1:51" x14ac:dyDescent="0.25">
      <c r="A123" s="97"/>
      <c r="B123" s="97"/>
      <c r="D123" s="100"/>
      <c r="S123" s="98"/>
      <c r="T123" s="98"/>
      <c r="U123" s="99"/>
      <c r="V123" s="99"/>
      <c r="W123" s="98"/>
      <c r="X123" s="98"/>
      <c r="Y123" s="99"/>
      <c r="Z123" s="99"/>
      <c r="AA123" s="98"/>
      <c r="AB123" s="98"/>
      <c r="AC123" s="99"/>
      <c r="AD123" s="99"/>
      <c r="AE123" s="98"/>
      <c r="AF123" s="98"/>
    </row>
    <row r="124" spans="1:51" x14ac:dyDescent="0.25">
      <c r="A124" s="101"/>
      <c r="B124" s="97"/>
      <c r="C124" s="102"/>
      <c r="D124" s="103"/>
      <c r="E124" s="99"/>
      <c r="F124" s="99"/>
      <c r="G124" s="98"/>
      <c r="H124" s="98"/>
      <c r="I124" s="99"/>
      <c r="J124" s="99"/>
      <c r="K124" s="98"/>
      <c r="L124" s="98"/>
      <c r="M124" s="99"/>
      <c r="N124" s="99"/>
      <c r="O124" s="98"/>
      <c r="P124" s="98"/>
      <c r="Q124" s="99"/>
      <c r="R124" s="99"/>
      <c r="S124" s="98"/>
      <c r="T124" s="98"/>
      <c r="U124" s="99"/>
      <c r="V124" s="99"/>
      <c r="W124" s="98"/>
      <c r="X124" s="98"/>
      <c r="Y124" s="99"/>
      <c r="Z124" s="99"/>
      <c r="AA124" s="98"/>
      <c r="AB124" s="98"/>
      <c r="AC124" s="99"/>
      <c r="AD124" s="99"/>
      <c r="AE124" s="98"/>
      <c r="AF124" s="98"/>
    </row>
    <row r="125" spans="1:51" x14ac:dyDescent="0.25">
      <c r="A125" s="101">
        <v>45658</v>
      </c>
      <c r="B125" s="97"/>
      <c r="C125" s="102"/>
      <c r="D125" s="103"/>
      <c r="E125" s="99"/>
      <c r="F125" s="99"/>
      <c r="G125" s="98"/>
      <c r="H125" s="98"/>
      <c r="I125" s="99"/>
      <c r="J125" s="99"/>
      <c r="K125" s="98"/>
      <c r="L125" s="98"/>
      <c r="M125" s="99"/>
      <c r="N125" s="99"/>
      <c r="O125" s="98"/>
      <c r="P125" s="98"/>
      <c r="Q125" s="99"/>
      <c r="R125" s="99"/>
      <c r="S125" s="98"/>
      <c r="T125" s="98"/>
      <c r="U125" s="99"/>
      <c r="V125" s="99"/>
      <c r="W125" s="98"/>
      <c r="X125" s="98"/>
      <c r="Y125" s="99"/>
      <c r="Z125" s="99"/>
      <c r="AA125" s="98"/>
      <c r="AB125" s="98"/>
      <c r="AC125" s="99"/>
      <c r="AD125" s="99"/>
      <c r="AE125" s="98"/>
      <c r="AF125" s="98"/>
    </row>
    <row r="126" spans="1:51" x14ac:dyDescent="0.25">
      <c r="A126" s="101">
        <v>46023</v>
      </c>
      <c r="B126" s="97"/>
      <c r="C126" s="102"/>
      <c r="D126" s="103"/>
      <c r="E126" s="99"/>
      <c r="F126" s="99"/>
      <c r="G126" s="98"/>
      <c r="H126" s="98"/>
      <c r="I126" s="99"/>
      <c r="J126" s="99"/>
      <c r="K126" s="98"/>
      <c r="L126" s="98"/>
      <c r="M126" s="99"/>
      <c r="N126" s="99"/>
      <c r="O126" s="98"/>
      <c r="P126" s="98"/>
      <c r="Q126" s="99"/>
      <c r="R126" s="99"/>
      <c r="S126" s="98"/>
      <c r="T126" s="98"/>
      <c r="U126" s="99"/>
      <c r="V126" s="99"/>
      <c r="W126" s="98"/>
      <c r="X126" s="98"/>
      <c r="Y126" s="99"/>
      <c r="Z126" s="99"/>
      <c r="AA126" s="98"/>
      <c r="AB126" s="98"/>
      <c r="AC126" s="99"/>
      <c r="AD126" s="99"/>
      <c r="AE126" s="98"/>
      <c r="AF126" s="98"/>
    </row>
    <row r="127" spans="1:51" x14ac:dyDescent="0.25">
      <c r="A127" s="101">
        <v>46388</v>
      </c>
      <c r="B127" s="97"/>
      <c r="C127" s="102"/>
      <c r="D127" s="103"/>
      <c r="E127" s="99"/>
      <c r="F127" s="99"/>
      <c r="G127" s="98"/>
      <c r="H127" s="98"/>
      <c r="I127" s="99"/>
      <c r="J127" s="99"/>
      <c r="K127" s="98"/>
      <c r="L127" s="98"/>
      <c r="M127" s="99"/>
      <c r="N127" s="99"/>
      <c r="O127" s="98"/>
      <c r="P127" s="98"/>
      <c r="Q127" s="99"/>
      <c r="R127" s="99"/>
      <c r="S127" s="98"/>
      <c r="T127" s="98"/>
      <c r="U127" s="99"/>
      <c r="V127" s="99"/>
      <c r="W127" s="98"/>
      <c r="X127" s="98"/>
      <c r="Y127" s="99"/>
      <c r="Z127" s="99"/>
      <c r="AA127" s="98"/>
      <c r="AB127" s="98"/>
      <c r="AC127" s="99"/>
      <c r="AD127" s="99"/>
      <c r="AE127" s="98"/>
      <c r="AF127" s="98"/>
    </row>
    <row r="128" spans="1:51" x14ac:dyDescent="0.25">
      <c r="A128" s="101">
        <v>46753</v>
      </c>
      <c r="B128" s="97"/>
      <c r="C128" s="102"/>
      <c r="D128" s="103"/>
      <c r="E128" s="99"/>
      <c r="F128" s="99"/>
      <c r="G128" s="98"/>
      <c r="H128" s="98"/>
      <c r="I128" s="99"/>
      <c r="J128" s="99"/>
      <c r="K128" s="98"/>
      <c r="L128" s="98"/>
      <c r="M128" s="99"/>
      <c r="N128" s="99"/>
      <c r="O128" s="98"/>
      <c r="P128" s="98"/>
      <c r="Q128" s="99"/>
      <c r="R128" s="99"/>
      <c r="S128" s="98"/>
      <c r="T128" s="98"/>
      <c r="U128" s="99"/>
      <c r="V128" s="99"/>
      <c r="W128" s="98"/>
      <c r="X128" s="98"/>
      <c r="Y128" s="99"/>
      <c r="Z128" s="99"/>
      <c r="AA128" s="98"/>
      <c r="AB128" s="98"/>
      <c r="AC128" s="99"/>
      <c r="AD128" s="99"/>
      <c r="AE128" s="98"/>
      <c r="AF128" s="98"/>
    </row>
    <row r="129" spans="1:32" x14ac:dyDescent="0.25">
      <c r="A129" s="101">
        <v>47119</v>
      </c>
      <c r="B129" s="97"/>
      <c r="C129" s="102"/>
      <c r="D129" s="103"/>
      <c r="E129" s="99"/>
      <c r="F129" s="99"/>
      <c r="G129" s="98"/>
      <c r="H129" s="98"/>
      <c r="I129" s="99"/>
      <c r="J129" s="99"/>
      <c r="K129" s="98"/>
      <c r="L129" s="98"/>
      <c r="M129" s="99"/>
      <c r="N129" s="99"/>
      <c r="O129" s="98"/>
      <c r="P129" s="98"/>
      <c r="Q129" s="99"/>
      <c r="R129" s="99"/>
      <c r="S129" s="98"/>
      <c r="T129" s="98"/>
      <c r="U129" s="99"/>
      <c r="V129" s="99"/>
      <c r="W129" s="98"/>
      <c r="X129" s="98"/>
      <c r="Y129" s="99"/>
      <c r="Z129" s="99"/>
      <c r="AA129" s="98"/>
      <c r="AB129" s="98"/>
      <c r="AC129" s="99"/>
      <c r="AD129" s="99"/>
      <c r="AE129" s="98"/>
      <c r="AF129" s="98"/>
    </row>
    <row r="130" spans="1:32" x14ac:dyDescent="0.25">
      <c r="A130" s="101">
        <v>47484</v>
      </c>
      <c r="B130" s="97"/>
      <c r="C130" s="102"/>
      <c r="D130" s="103"/>
      <c r="E130" s="99"/>
      <c r="F130" s="99"/>
      <c r="G130" s="98"/>
      <c r="H130" s="98"/>
      <c r="I130" s="99"/>
      <c r="J130" s="99"/>
      <c r="K130" s="98"/>
      <c r="L130" s="98"/>
      <c r="M130" s="99"/>
      <c r="N130" s="99"/>
      <c r="O130" s="98"/>
      <c r="P130" s="98"/>
      <c r="Q130" s="99"/>
      <c r="R130" s="99"/>
      <c r="S130" s="98"/>
      <c r="T130" s="98"/>
      <c r="U130" s="99"/>
      <c r="V130" s="99"/>
      <c r="W130" s="98"/>
      <c r="X130" s="98"/>
      <c r="Y130" s="99"/>
      <c r="Z130" s="99"/>
      <c r="AA130" s="98"/>
      <c r="AB130" s="98"/>
      <c r="AC130" s="99"/>
      <c r="AD130" s="99"/>
      <c r="AE130" s="98"/>
      <c r="AF130" s="98"/>
    </row>
    <row r="131" spans="1:32" x14ac:dyDescent="0.25">
      <c r="A131" s="101">
        <v>47849</v>
      </c>
      <c r="B131" s="97"/>
      <c r="C131" s="102"/>
      <c r="D131" s="103"/>
      <c r="E131" s="99"/>
      <c r="F131" s="99"/>
      <c r="G131" s="98"/>
      <c r="H131" s="98"/>
      <c r="I131" s="99"/>
      <c r="J131" s="99"/>
      <c r="K131" s="98"/>
      <c r="L131" s="98"/>
      <c r="M131" s="99"/>
      <c r="N131" s="99"/>
      <c r="O131" s="98"/>
      <c r="P131" s="98"/>
      <c r="Q131" s="99"/>
      <c r="R131" s="99"/>
      <c r="S131" s="98"/>
      <c r="T131" s="98"/>
      <c r="U131" s="99"/>
      <c r="V131" s="99"/>
      <c r="W131" s="98"/>
      <c r="X131" s="98"/>
      <c r="Y131" s="99"/>
      <c r="Z131" s="99"/>
      <c r="AA131" s="98"/>
      <c r="AB131" s="98"/>
      <c r="AC131" s="99"/>
      <c r="AD131" s="99"/>
      <c r="AE131" s="98"/>
      <c r="AF131" s="98"/>
    </row>
    <row r="132" spans="1:32" x14ac:dyDescent="0.25">
      <c r="A132" s="101">
        <v>48214</v>
      </c>
      <c r="B132" s="97"/>
      <c r="C132" s="102"/>
      <c r="D132" s="103"/>
      <c r="E132" s="99"/>
      <c r="F132" s="99"/>
      <c r="G132" s="98"/>
      <c r="H132" s="98"/>
      <c r="I132" s="99"/>
      <c r="J132" s="99"/>
      <c r="K132" s="98"/>
      <c r="L132" s="98"/>
      <c r="M132" s="99"/>
      <c r="N132" s="99"/>
      <c r="O132" s="98"/>
      <c r="P132" s="98"/>
      <c r="Q132" s="99"/>
      <c r="R132" s="99"/>
      <c r="S132" s="98"/>
      <c r="T132" s="98"/>
      <c r="U132" s="99"/>
      <c r="V132" s="99"/>
      <c r="W132" s="98"/>
      <c r="X132" s="98"/>
      <c r="Y132" s="99"/>
      <c r="Z132" s="99"/>
      <c r="AA132" s="98"/>
      <c r="AB132" s="98"/>
      <c r="AC132" s="99"/>
      <c r="AD132" s="99"/>
      <c r="AE132" s="98"/>
      <c r="AF132" s="98"/>
    </row>
    <row r="133" spans="1:32" x14ac:dyDescent="0.25">
      <c r="A133" s="101">
        <v>48580</v>
      </c>
      <c r="B133" s="97"/>
      <c r="C133" s="102"/>
      <c r="D133" s="103"/>
      <c r="E133" s="99"/>
      <c r="F133" s="99"/>
      <c r="G133" s="98"/>
      <c r="H133" s="98"/>
      <c r="I133" s="99"/>
      <c r="J133" s="99"/>
      <c r="K133" s="98"/>
      <c r="L133" s="98"/>
      <c r="M133" s="99"/>
      <c r="N133" s="99"/>
      <c r="O133" s="98"/>
      <c r="P133" s="98"/>
      <c r="Q133" s="99"/>
      <c r="R133" s="99"/>
      <c r="S133" s="98"/>
      <c r="T133" s="98"/>
      <c r="U133" s="99"/>
      <c r="V133" s="99"/>
      <c r="W133" s="98"/>
      <c r="X133" s="98"/>
      <c r="Y133" s="99"/>
      <c r="Z133" s="99"/>
      <c r="AA133" s="98"/>
      <c r="AB133" s="98"/>
      <c r="AC133" s="99"/>
      <c r="AD133" s="99"/>
      <c r="AE133" s="98"/>
      <c r="AF133" s="98"/>
    </row>
    <row r="134" spans="1:32" x14ac:dyDescent="0.25">
      <c r="A134" s="101">
        <v>48945</v>
      </c>
      <c r="B134" s="97"/>
      <c r="C134" s="102"/>
      <c r="D134" s="103"/>
      <c r="E134" s="99"/>
      <c r="F134" s="99"/>
      <c r="G134" s="98"/>
      <c r="H134" s="98"/>
      <c r="I134" s="99"/>
      <c r="J134" s="99"/>
      <c r="K134" s="98"/>
      <c r="L134" s="98"/>
      <c r="M134" s="99"/>
      <c r="N134" s="99"/>
      <c r="O134" s="98"/>
      <c r="P134" s="98"/>
      <c r="Q134" s="99"/>
      <c r="R134" s="99"/>
      <c r="S134" s="98"/>
      <c r="T134" s="98"/>
      <c r="U134" s="99"/>
      <c r="V134" s="99"/>
      <c r="W134" s="98"/>
      <c r="X134" s="98"/>
      <c r="Y134" s="99"/>
      <c r="Z134" s="99"/>
      <c r="AA134" s="98"/>
      <c r="AB134" s="98"/>
      <c r="AC134" s="99"/>
      <c r="AD134" s="99"/>
      <c r="AE134" s="98"/>
      <c r="AF134" s="98"/>
    </row>
    <row r="135" spans="1:32" x14ac:dyDescent="0.25">
      <c r="A135" s="101">
        <v>49310</v>
      </c>
      <c r="B135" s="97"/>
      <c r="C135" s="102"/>
      <c r="D135" s="103"/>
      <c r="E135" s="99"/>
      <c r="F135" s="99"/>
      <c r="G135" s="98"/>
      <c r="H135" s="98"/>
      <c r="I135" s="99"/>
      <c r="J135" s="99"/>
      <c r="K135" s="98"/>
      <c r="L135" s="98"/>
      <c r="M135" s="99"/>
      <c r="N135" s="99"/>
      <c r="O135" s="98"/>
      <c r="P135" s="98"/>
      <c r="Q135" s="99"/>
      <c r="R135" s="99"/>
      <c r="S135" s="98"/>
      <c r="T135" s="98"/>
      <c r="U135" s="99"/>
      <c r="V135" s="99"/>
      <c r="W135" s="98"/>
      <c r="X135" s="98"/>
      <c r="Y135" s="99"/>
      <c r="Z135" s="99"/>
      <c r="AA135" s="98"/>
      <c r="AB135" s="98"/>
      <c r="AC135" s="99"/>
      <c r="AD135" s="99"/>
      <c r="AE135" s="98"/>
      <c r="AF135" s="98"/>
    </row>
    <row r="136" spans="1:32" x14ac:dyDescent="0.25">
      <c r="A136" s="101">
        <v>49675</v>
      </c>
      <c r="B136" s="97"/>
      <c r="C136" s="102"/>
      <c r="D136" s="103"/>
      <c r="E136" s="99"/>
      <c r="F136" s="99"/>
      <c r="G136" s="98"/>
      <c r="H136" s="98"/>
      <c r="I136" s="99"/>
      <c r="J136" s="99"/>
      <c r="K136" s="98"/>
      <c r="L136" s="98"/>
      <c r="M136" s="99"/>
      <c r="N136" s="99"/>
      <c r="O136" s="98"/>
      <c r="P136" s="98"/>
      <c r="Q136" s="99"/>
      <c r="R136" s="99"/>
      <c r="S136" s="98"/>
      <c r="T136" s="98"/>
      <c r="U136" s="99"/>
      <c r="V136" s="99"/>
      <c r="W136" s="98"/>
      <c r="X136" s="98"/>
      <c r="Y136" s="99"/>
      <c r="Z136" s="99"/>
      <c r="AA136" s="98"/>
      <c r="AB136" s="98"/>
      <c r="AC136" s="99"/>
      <c r="AD136" s="99"/>
      <c r="AE136" s="98"/>
      <c r="AF136" s="98"/>
    </row>
    <row r="137" spans="1:32" x14ac:dyDescent="0.25">
      <c r="A137" s="101">
        <v>50041</v>
      </c>
      <c r="B137" s="97"/>
      <c r="C137" s="102"/>
      <c r="D137" s="103"/>
      <c r="E137" s="99"/>
      <c r="F137" s="99"/>
      <c r="G137" s="98"/>
      <c r="H137" s="98"/>
      <c r="I137" s="99"/>
      <c r="J137" s="99"/>
      <c r="K137" s="98"/>
      <c r="L137" s="98"/>
      <c r="M137" s="99"/>
      <c r="N137" s="99"/>
      <c r="O137" s="98"/>
      <c r="P137" s="98"/>
      <c r="Q137" s="99"/>
      <c r="R137" s="99"/>
      <c r="S137" s="98"/>
      <c r="T137" s="98"/>
      <c r="U137" s="99"/>
      <c r="V137" s="99"/>
      <c r="W137" s="98"/>
      <c r="X137" s="98"/>
      <c r="Y137" s="99"/>
      <c r="Z137" s="99"/>
      <c r="AA137" s="98"/>
      <c r="AB137" s="98"/>
      <c r="AC137" s="99"/>
      <c r="AD137" s="99"/>
      <c r="AE137" s="98"/>
      <c r="AF137" s="98"/>
    </row>
    <row r="138" spans="1:32" x14ac:dyDescent="0.25">
      <c r="A138" s="101">
        <v>50406</v>
      </c>
      <c r="B138" s="97"/>
      <c r="C138" s="102"/>
      <c r="D138" s="103"/>
      <c r="E138" s="99"/>
      <c r="F138" s="99"/>
      <c r="G138" s="98"/>
      <c r="H138" s="98"/>
      <c r="I138" s="99"/>
      <c r="J138" s="99"/>
      <c r="K138" s="98"/>
      <c r="L138" s="98"/>
      <c r="M138" s="99"/>
      <c r="N138" s="99"/>
      <c r="O138" s="98"/>
      <c r="P138" s="98"/>
      <c r="Q138" s="99"/>
      <c r="R138" s="99"/>
      <c r="S138" s="98"/>
      <c r="T138" s="98"/>
      <c r="U138" s="99"/>
      <c r="V138" s="99"/>
      <c r="W138" s="98"/>
      <c r="X138" s="98"/>
      <c r="Y138" s="99"/>
      <c r="Z138" s="99"/>
      <c r="AA138" s="98"/>
      <c r="AB138" s="98"/>
      <c r="AC138" s="99"/>
      <c r="AD138" s="99"/>
      <c r="AE138" s="98"/>
      <c r="AF138" s="98"/>
    </row>
    <row r="139" spans="1:32" x14ac:dyDescent="0.25">
      <c r="A139" s="101">
        <v>50771</v>
      </c>
      <c r="B139" s="97"/>
      <c r="C139" s="102"/>
      <c r="D139" s="103"/>
      <c r="E139" s="99"/>
      <c r="F139" s="99"/>
      <c r="G139" s="98"/>
      <c r="H139" s="98"/>
      <c r="I139" s="99"/>
      <c r="J139" s="99"/>
      <c r="K139" s="98"/>
      <c r="L139" s="98"/>
      <c r="M139" s="99"/>
      <c r="N139" s="99"/>
      <c r="O139" s="98"/>
      <c r="P139" s="98"/>
      <c r="Q139" s="99"/>
      <c r="R139" s="99"/>
      <c r="S139" s="98"/>
      <c r="T139" s="98"/>
      <c r="U139" s="99"/>
      <c r="V139" s="99"/>
      <c r="W139" s="98"/>
      <c r="X139" s="98"/>
      <c r="Y139" s="99"/>
      <c r="Z139" s="99"/>
      <c r="AA139" s="98"/>
      <c r="AB139" s="98"/>
      <c r="AC139" s="99"/>
      <c r="AD139" s="99"/>
      <c r="AE139" s="98"/>
      <c r="AF139" s="98"/>
    </row>
    <row r="140" spans="1:32" x14ac:dyDescent="0.25">
      <c r="A140" s="101">
        <v>51136</v>
      </c>
      <c r="B140" s="97"/>
      <c r="C140" s="102"/>
      <c r="D140" s="103"/>
      <c r="E140" s="99"/>
      <c r="F140" s="99"/>
      <c r="G140" s="98"/>
      <c r="H140" s="98"/>
      <c r="I140" s="99"/>
      <c r="J140" s="99"/>
      <c r="K140" s="98"/>
      <c r="L140" s="98"/>
      <c r="M140" s="99"/>
      <c r="N140" s="99"/>
      <c r="O140" s="98"/>
      <c r="P140" s="98"/>
      <c r="Q140" s="99"/>
      <c r="R140" s="99"/>
      <c r="S140" s="98"/>
      <c r="T140" s="98"/>
      <c r="U140" s="99"/>
      <c r="V140" s="99"/>
      <c r="W140" s="98"/>
      <c r="X140" s="98"/>
      <c r="Y140" s="99"/>
      <c r="Z140" s="99"/>
      <c r="AA140" s="98"/>
      <c r="AB140" s="98"/>
      <c r="AC140" s="99"/>
      <c r="AD140" s="99"/>
      <c r="AE140" s="98"/>
      <c r="AF140" s="98"/>
    </row>
    <row r="141" spans="1:32" x14ac:dyDescent="0.25">
      <c r="A141" s="101">
        <v>51502</v>
      </c>
      <c r="B141" s="97"/>
      <c r="C141" s="102"/>
      <c r="D141" s="103"/>
      <c r="E141" s="99"/>
      <c r="F141" s="99"/>
      <c r="G141" s="98"/>
      <c r="H141" s="98"/>
      <c r="I141" s="99"/>
      <c r="J141" s="99"/>
      <c r="K141" s="98"/>
      <c r="L141" s="98"/>
      <c r="M141" s="99"/>
      <c r="N141" s="99"/>
      <c r="O141" s="98"/>
      <c r="P141" s="98"/>
      <c r="Q141" s="99"/>
      <c r="R141" s="99"/>
      <c r="S141" s="98"/>
      <c r="T141" s="98"/>
      <c r="U141" s="99"/>
      <c r="V141" s="99"/>
      <c r="W141" s="98"/>
      <c r="X141" s="98"/>
      <c r="Y141" s="99"/>
      <c r="Z141" s="99"/>
      <c r="AA141" s="98"/>
      <c r="AB141" s="98"/>
      <c r="AC141" s="99"/>
      <c r="AD141" s="99"/>
      <c r="AE141" s="98"/>
      <c r="AF141" s="98"/>
    </row>
    <row r="142" spans="1:32" x14ac:dyDescent="0.25">
      <c r="A142" s="101">
        <v>51867</v>
      </c>
      <c r="B142" s="97"/>
      <c r="C142" s="102"/>
      <c r="D142" s="103"/>
      <c r="E142" s="99"/>
      <c r="F142" s="99"/>
      <c r="G142" s="98"/>
      <c r="H142" s="98"/>
      <c r="I142" s="99"/>
      <c r="J142" s="99"/>
      <c r="K142" s="98"/>
      <c r="L142" s="98"/>
      <c r="M142" s="99"/>
      <c r="N142" s="99"/>
      <c r="O142" s="98"/>
      <c r="P142" s="98"/>
      <c r="Q142" s="99"/>
      <c r="R142" s="99"/>
      <c r="S142" s="98"/>
      <c r="T142" s="98"/>
      <c r="U142" s="99"/>
      <c r="V142" s="99"/>
      <c r="W142" s="98"/>
      <c r="X142" s="98"/>
      <c r="Y142" s="99"/>
      <c r="Z142" s="99"/>
      <c r="AA142" s="98"/>
      <c r="AB142" s="98"/>
      <c r="AC142" s="99"/>
      <c r="AD142" s="99"/>
      <c r="AE142" s="98"/>
      <c r="AF142" s="98"/>
    </row>
    <row r="143" spans="1:32" x14ac:dyDescent="0.25">
      <c r="A143" s="101">
        <v>52232</v>
      </c>
      <c r="B143" s="97"/>
      <c r="C143" s="102"/>
      <c r="D143" s="103"/>
      <c r="E143" s="99"/>
      <c r="F143" s="99"/>
      <c r="G143" s="98"/>
      <c r="H143" s="98"/>
      <c r="I143" s="99"/>
      <c r="J143" s="99"/>
      <c r="K143" s="98"/>
      <c r="L143" s="98"/>
      <c r="M143" s="99"/>
      <c r="N143" s="99"/>
      <c r="O143" s="98"/>
      <c r="P143" s="98"/>
      <c r="Q143" s="99"/>
      <c r="R143" s="99"/>
      <c r="S143" s="98"/>
      <c r="T143" s="98"/>
      <c r="U143" s="99"/>
      <c r="V143" s="99"/>
      <c r="W143" s="98"/>
      <c r="X143" s="98"/>
      <c r="Y143" s="99"/>
      <c r="Z143" s="99"/>
      <c r="AA143" s="98"/>
      <c r="AB143" s="98"/>
      <c r="AC143" s="99"/>
      <c r="AD143" s="99"/>
      <c r="AE143" s="98"/>
      <c r="AF143" s="98"/>
    </row>
    <row r="144" spans="1:32" x14ac:dyDescent="0.25">
      <c r="A144" s="101">
        <v>52597</v>
      </c>
      <c r="B144" s="97"/>
      <c r="C144" s="102"/>
      <c r="D144" s="103"/>
      <c r="E144" s="99"/>
      <c r="F144" s="99"/>
      <c r="G144" s="98"/>
      <c r="H144" s="98"/>
      <c r="I144" s="99"/>
      <c r="J144" s="99"/>
      <c r="K144" s="98"/>
      <c r="L144" s="98"/>
      <c r="M144" s="99"/>
      <c r="N144" s="99"/>
      <c r="O144" s="98"/>
      <c r="P144" s="98"/>
      <c r="Q144" s="99"/>
      <c r="R144" s="99"/>
      <c r="S144" s="98"/>
      <c r="T144" s="98"/>
      <c r="U144" s="99"/>
      <c r="V144" s="99"/>
      <c r="W144" s="98"/>
      <c r="X144" s="98"/>
      <c r="Y144" s="99"/>
      <c r="Z144" s="99"/>
      <c r="AA144" s="98"/>
      <c r="AB144" s="98"/>
      <c r="AC144" s="99"/>
      <c r="AD144" s="99"/>
      <c r="AE144" s="98"/>
      <c r="AF144" s="98"/>
    </row>
    <row r="145" spans="1:32" x14ac:dyDescent="0.25">
      <c r="A145" s="101">
        <v>52963</v>
      </c>
      <c r="B145" s="97"/>
      <c r="C145" s="102"/>
      <c r="D145" s="103"/>
      <c r="E145" s="99"/>
      <c r="F145" s="99"/>
      <c r="G145" s="98"/>
      <c r="H145" s="98"/>
      <c r="I145" s="99"/>
      <c r="J145" s="99"/>
      <c r="K145" s="98"/>
      <c r="L145" s="98"/>
      <c r="M145" s="99"/>
      <c r="N145" s="99"/>
      <c r="O145" s="98"/>
      <c r="P145" s="98"/>
      <c r="Q145" s="99"/>
      <c r="R145" s="99"/>
      <c r="S145" s="98"/>
      <c r="T145" s="98"/>
      <c r="U145" s="99"/>
      <c r="V145" s="99"/>
      <c r="W145" s="98"/>
      <c r="X145" s="98"/>
      <c r="Y145" s="99"/>
      <c r="Z145" s="99"/>
      <c r="AA145" s="98"/>
      <c r="AB145" s="98"/>
      <c r="AC145" s="99"/>
      <c r="AD145" s="99"/>
      <c r="AE145" s="98"/>
      <c r="AF145" s="98"/>
    </row>
    <row r="146" spans="1:32" x14ac:dyDescent="0.25">
      <c r="A146" s="101">
        <v>53328</v>
      </c>
      <c r="B146" s="97"/>
      <c r="C146" s="102"/>
      <c r="D146" s="103"/>
      <c r="E146" s="99"/>
      <c r="F146" s="99"/>
      <c r="G146" s="98"/>
      <c r="H146" s="98"/>
      <c r="I146" s="99"/>
      <c r="J146" s="99"/>
      <c r="K146" s="98"/>
      <c r="L146" s="98"/>
      <c r="M146" s="99"/>
      <c r="N146" s="99"/>
      <c r="O146" s="98"/>
      <c r="P146" s="98"/>
      <c r="Q146" s="99"/>
      <c r="R146" s="99"/>
      <c r="S146" s="98"/>
      <c r="T146" s="98"/>
      <c r="U146" s="99"/>
      <c r="V146" s="99"/>
      <c r="W146" s="98"/>
      <c r="X146" s="98"/>
      <c r="Y146" s="99"/>
      <c r="Z146" s="99"/>
      <c r="AA146" s="98"/>
      <c r="AB146" s="98"/>
      <c r="AC146" s="99"/>
      <c r="AD146" s="99"/>
      <c r="AE146" s="98"/>
      <c r="AF146" s="98"/>
    </row>
    <row r="147" spans="1:32" x14ac:dyDescent="0.25">
      <c r="A147" s="101">
        <v>53693</v>
      </c>
      <c r="B147" s="97"/>
      <c r="C147" s="102"/>
      <c r="D147" s="103"/>
      <c r="E147" s="99"/>
      <c r="F147" s="99"/>
      <c r="G147" s="98"/>
      <c r="H147" s="98"/>
      <c r="I147" s="99"/>
      <c r="J147" s="99"/>
      <c r="K147" s="98"/>
      <c r="L147" s="98"/>
      <c r="M147" s="99"/>
      <c r="N147" s="99"/>
      <c r="O147" s="98"/>
      <c r="P147" s="98"/>
      <c r="Q147" s="99"/>
      <c r="R147" s="99"/>
      <c r="S147" s="98"/>
      <c r="T147" s="98"/>
      <c r="U147" s="99"/>
      <c r="V147" s="99"/>
      <c r="W147" s="98"/>
      <c r="X147" s="98"/>
      <c r="Y147" s="99"/>
      <c r="Z147" s="99"/>
      <c r="AA147" s="98"/>
      <c r="AB147" s="98"/>
      <c r="AC147" s="99"/>
      <c r="AD147" s="99"/>
      <c r="AE147" s="98"/>
      <c r="AF147" s="98"/>
    </row>
    <row r="148" spans="1:32" x14ac:dyDescent="0.25">
      <c r="A148" s="101">
        <v>54058</v>
      </c>
      <c r="B148" s="97"/>
      <c r="C148" s="102"/>
      <c r="D148" s="103"/>
      <c r="E148" s="99"/>
      <c r="F148" s="99"/>
      <c r="G148" s="98"/>
      <c r="H148" s="98"/>
      <c r="I148" s="99"/>
      <c r="J148" s="99"/>
      <c r="K148" s="98"/>
      <c r="L148" s="98"/>
      <c r="M148" s="99"/>
      <c r="N148" s="99"/>
      <c r="O148" s="98"/>
      <c r="P148" s="98"/>
      <c r="Q148" s="99"/>
      <c r="R148" s="99"/>
      <c r="S148" s="98"/>
      <c r="T148" s="98"/>
      <c r="U148" s="99"/>
      <c r="V148" s="99"/>
      <c r="W148" s="98"/>
      <c r="X148" s="98"/>
      <c r="Y148" s="99"/>
      <c r="Z148" s="99"/>
      <c r="AA148" s="98"/>
      <c r="AB148" s="98"/>
      <c r="AC148" s="99"/>
      <c r="AD148" s="99"/>
      <c r="AE148" s="98"/>
      <c r="AF148" s="98"/>
    </row>
    <row r="149" spans="1:32" x14ac:dyDescent="0.25">
      <c r="A149" s="101">
        <v>54424</v>
      </c>
      <c r="B149" s="97"/>
      <c r="C149" s="102"/>
      <c r="D149" s="103"/>
      <c r="E149" s="99"/>
      <c r="F149" s="99"/>
      <c r="G149" s="98"/>
      <c r="H149" s="98"/>
      <c r="I149" s="99"/>
      <c r="J149" s="99"/>
      <c r="K149" s="98"/>
      <c r="L149" s="98"/>
      <c r="M149" s="99"/>
      <c r="N149" s="99"/>
      <c r="O149" s="98"/>
      <c r="P149" s="98"/>
      <c r="Q149" s="99"/>
      <c r="R149" s="99"/>
      <c r="S149" s="98"/>
      <c r="T149" s="98"/>
      <c r="U149" s="99"/>
      <c r="V149" s="99"/>
      <c r="W149" s="98"/>
      <c r="X149" s="98"/>
      <c r="Y149" s="99"/>
      <c r="Z149" s="99"/>
      <c r="AA149" s="98"/>
      <c r="AB149" s="98"/>
      <c r="AC149" s="99"/>
      <c r="AD149" s="99"/>
      <c r="AE149" s="98"/>
      <c r="AF149" s="98"/>
    </row>
    <row r="150" spans="1:32" x14ac:dyDescent="0.25">
      <c r="A150" s="101">
        <v>54789</v>
      </c>
      <c r="B150" s="97"/>
      <c r="C150" s="102"/>
      <c r="D150" s="103"/>
      <c r="E150" s="99"/>
      <c r="F150" s="99"/>
      <c r="G150" s="98"/>
      <c r="H150" s="98"/>
      <c r="I150" s="99"/>
      <c r="J150" s="99"/>
      <c r="K150" s="98"/>
      <c r="L150" s="98"/>
      <c r="M150" s="99"/>
      <c r="N150" s="99"/>
      <c r="O150" s="98"/>
      <c r="P150" s="98"/>
      <c r="Q150" s="99"/>
      <c r="R150" s="99"/>
      <c r="S150" s="98"/>
      <c r="T150" s="98"/>
      <c r="U150" s="99"/>
      <c r="V150" s="99"/>
      <c r="W150" s="98"/>
      <c r="X150" s="98"/>
      <c r="Y150" s="99"/>
      <c r="Z150" s="99"/>
      <c r="AA150" s="98"/>
      <c r="AB150" s="98"/>
      <c r="AC150" s="99"/>
      <c r="AD150" s="99"/>
      <c r="AE150" s="98"/>
      <c r="AF150" s="98"/>
    </row>
    <row r="151" spans="1:32" x14ac:dyDescent="0.25">
      <c r="A151" s="101">
        <v>55154</v>
      </c>
      <c r="B151" s="97"/>
      <c r="C151" s="102"/>
      <c r="D151" s="103"/>
      <c r="E151" s="99"/>
      <c r="F151" s="99"/>
      <c r="G151" s="98"/>
      <c r="H151" s="98"/>
      <c r="I151" s="99"/>
      <c r="J151" s="99"/>
      <c r="K151" s="98"/>
      <c r="L151" s="98"/>
      <c r="M151" s="99"/>
      <c r="N151" s="99"/>
      <c r="O151" s="98"/>
      <c r="P151" s="98"/>
      <c r="Q151" s="99"/>
      <c r="R151" s="99"/>
      <c r="S151" s="98"/>
      <c r="T151" s="98"/>
      <c r="U151" s="99"/>
      <c r="V151" s="99"/>
      <c r="W151" s="98"/>
      <c r="X151" s="98"/>
      <c r="Y151" s="99"/>
      <c r="Z151" s="99"/>
      <c r="AA151" s="98"/>
      <c r="AB151" s="98"/>
      <c r="AC151" s="99"/>
      <c r="AD151" s="99"/>
      <c r="AE151" s="98"/>
      <c r="AF151" s="98"/>
    </row>
    <row r="152" spans="1:32" x14ac:dyDescent="0.25">
      <c r="A152" s="101">
        <v>55519</v>
      </c>
      <c r="B152" s="97"/>
      <c r="C152" s="102"/>
      <c r="D152" s="103"/>
      <c r="E152" s="99"/>
      <c r="F152" s="99"/>
      <c r="G152" s="98"/>
      <c r="H152" s="98"/>
      <c r="I152" s="99"/>
      <c r="J152" s="99"/>
      <c r="K152" s="98"/>
      <c r="L152" s="98"/>
      <c r="M152" s="99"/>
      <c r="N152" s="99"/>
      <c r="O152" s="98"/>
      <c r="P152" s="98"/>
      <c r="Q152" s="99"/>
      <c r="R152" s="99"/>
      <c r="S152" s="98"/>
      <c r="T152" s="98"/>
      <c r="U152" s="99"/>
      <c r="V152" s="99"/>
      <c r="W152" s="98"/>
      <c r="X152" s="98"/>
      <c r="Y152" s="99"/>
      <c r="Z152" s="99"/>
      <c r="AA152" s="98"/>
      <c r="AB152" s="98"/>
      <c r="AC152" s="99"/>
      <c r="AD152" s="99"/>
      <c r="AE152" s="98"/>
      <c r="AF152" s="98"/>
    </row>
    <row r="153" spans="1:32" x14ac:dyDescent="0.25">
      <c r="A153" s="101">
        <v>55885</v>
      </c>
      <c r="B153" s="97"/>
      <c r="C153" s="102"/>
      <c r="D153" s="103"/>
      <c r="E153" s="99"/>
      <c r="F153" s="99"/>
      <c r="G153" s="98"/>
      <c r="H153" s="98"/>
      <c r="I153" s="99"/>
      <c r="J153" s="99"/>
      <c r="K153" s="98"/>
      <c r="L153" s="98"/>
      <c r="M153" s="99"/>
      <c r="N153" s="99"/>
      <c r="O153" s="98"/>
      <c r="P153" s="98"/>
      <c r="Q153" s="99"/>
      <c r="R153" s="99"/>
      <c r="S153" s="98"/>
      <c r="T153" s="98"/>
      <c r="U153" s="99"/>
      <c r="V153" s="99"/>
      <c r="W153" s="98"/>
      <c r="X153" s="98"/>
      <c r="Y153" s="99"/>
      <c r="Z153" s="99"/>
      <c r="AA153" s="98"/>
      <c r="AB153" s="98"/>
      <c r="AC153" s="99"/>
      <c r="AD153" s="99"/>
      <c r="AE153" s="98"/>
      <c r="AF153" s="98"/>
    </row>
    <row r="154" spans="1:32" x14ac:dyDescent="0.25">
      <c r="A154" s="101">
        <v>56250</v>
      </c>
      <c r="B154" s="97"/>
      <c r="C154" s="102"/>
      <c r="D154" s="103"/>
      <c r="E154" s="99"/>
      <c r="F154" s="99"/>
      <c r="G154" s="98"/>
      <c r="H154" s="98"/>
      <c r="I154" s="99"/>
      <c r="J154" s="99"/>
      <c r="K154" s="98"/>
      <c r="L154" s="98"/>
      <c r="M154" s="99"/>
      <c r="N154" s="99"/>
      <c r="O154" s="98"/>
      <c r="P154" s="98"/>
      <c r="Q154" s="99"/>
      <c r="R154" s="99"/>
      <c r="S154" s="98"/>
      <c r="T154" s="98"/>
      <c r="U154" s="99"/>
      <c r="V154" s="99"/>
      <c r="W154" s="98"/>
      <c r="X154" s="98"/>
      <c r="Y154" s="99"/>
      <c r="Z154" s="99"/>
      <c r="AA154" s="98"/>
      <c r="AB154" s="98"/>
      <c r="AC154" s="99"/>
      <c r="AD154" s="99"/>
      <c r="AE154" s="98"/>
      <c r="AF154" s="98"/>
    </row>
    <row r="155" spans="1:32" x14ac:dyDescent="0.25">
      <c r="A155" s="101">
        <v>56615</v>
      </c>
      <c r="B155" s="97"/>
      <c r="C155" s="102"/>
      <c r="D155" s="103"/>
      <c r="E155" s="99"/>
      <c r="F155" s="99"/>
      <c r="G155" s="98"/>
      <c r="H155" s="98"/>
      <c r="I155" s="99"/>
      <c r="J155" s="99"/>
      <c r="K155" s="98"/>
      <c r="L155" s="98"/>
      <c r="M155" s="99"/>
      <c r="N155" s="99"/>
      <c r="O155" s="98"/>
      <c r="P155" s="98"/>
      <c r="Q155" s="99"/>
      <c r="R155" s="99"/>
      <c r="S155" s="98"/>
      <c r="T155" s="98"/>
      <c r="U155" s="99"/>
      <c r="V155" s="99"/>
      <c r="W155" s="98"/>
      <c r="X155" s="98"/>
      <c r="Y155" s="99"/>
      <c r="Z155" s="99"/>
      <c r="AA155" s="98"/>
      <c r="AB155" s="98"/>
      <c r="AC155" s="99"/>
      <c r="AD155" s="99"/>
      <c r="AE155" s="98"/>
      <c r="AF155" s="98"/>
    </row>
    <row r="156" spans="1:32" x14ac:dyDescent="0.25">
      <c r="A156" s="101">
        <v>56980</v>
      </c>
      <c r="B156" s="97"/>
      <c r="C156" s="102"/>
      <c r="D156" s="103"/>
      <c r="E156" s="99"/>
      <c r="F156" s="99"/>
      <c r="G156" s="98"/>
      <c r="H156" s="98"/>
      <c r="I156" s="99"/>
      <c r="J156" s="99"/>
      <c r="K156" s="98"/>
      <c r="L156" s="98"/>
      <c r="M156" s="99"/>
      <c r="N156" s="99"/>
      <c r="O156" s="98"/>
      <c r="P156" s="98"/>
      <c r="Q156" s="99"/>
      <c r="R156" s="99"/>
      <c r="X156" s="69"/>
      <c r="Y156" s="69"/>
    </row>
    <row r="157" spans="1:32" x14ac:dyDescent="0.25">
      <c r="A157" s="101">
        <v>57346</v>
      </c>
      <c r="B157" s="94"/>
      <c r="C157" s="94"/>
      <c r="D157" s="103"/>
      <c r="X157" s="69"/>
      <c r="Y157" s="69"/>
    </row>
    <row r="158" spans="1:32" x14ac:dyDescent="0.25">
      <c r="A158" s="101">
        <v>57711</v>
      </c>
      <c r="B158" s="94"/>
      <c r="C158" s="94"/>
      <c r="D158" s="103"/>
      <c r="X158" s="69"/>
      <c r="Y158" s="69"/>
    </row>
    <row r="159" spans="1:32" x14ac:dyDescent="0.25">
      <c r="A159" s="101">
        <v>58076</v>
      </c>
      <c r="B159" s="94"/>
      <c r="C159" s="94"/>
      <c r="D159" s="103"/>
      <c r="X159" s="69"/>
      <c r="Y159" s="69"/>
    </row>
    <row r="160" spans="1:32" x14ac:dyDescent="0.25">
      <c r="A160" s="101">
        <v>58441</v>
      </c>
      <c r="D160" s="103"/>
      <c r="X160" s="69"/>
      <c r="Y160" s="69"/>
    </row>
    <row r="161" spans="1:25" x14ac:dyDescent="0.25">
      <c r="A161" s="101">
        <v>58807</v>
      </c>
      <c r="D161" s="103"/>
      <c r="X161" s="69"/>
      <c r="Y161" s="69"/>
    </row>
    <row r="162" spans="1:25" x14ac:dyDescent="0.25">
      <c r="A162" s="101">
        <v>59172</v>
      </c>
      <c r="D162" s="103"/>
      <c r="X162" s="69"/>
      <c r="Y162" s="69"/>
    </row>
    <row r="163" spans="1:25" x14ac:dyDescent="0.25">
      <c r="A163" s="101">
        <v>59537</v>
      </c>
      <c r="D163" s="103"/>
      <c r="X163" s="69"/>
      <c r="Y163" s="69"/>
    </row>
    <row r="164" spans="1:25" x14ac:dyDescent="0.25">
      <c r="A164" s="101">
        <v>59902</v>
      </c>
      <c r="D164" s="103"/>
      <c r="X164" s="69"/>
      <c r="Y164" s="69"/>
    </row>
    <row r="165" spans="1:25" x14ac:dyDescent="0.25">
      <c r="A165" s="101">
        <v>60268</v>
      </c>
      <c r="D165" s="103"/>
      <c r="X165" s="69"/>
      <c r="Y165" s="69"/>
    </row>
    <row r="166" spans="1:25" x14ac:dyDescent="0.25">
      <c r="A166" s="101">
        <v>60633</v>
      </c>
      <c r="D166" s="103"/>
      <c r="X166" s="69"/>
      <c r="Y166" s="69"/>
    </row>
    <row r="167" spans="1:25" x14ac:dyDescent="0.25">
      <c r="A167" s="101">
        <v>60998</v>
      </c>
      <c r="D167" s="103"/>
      <c r="X167" s="69"/>
      <c r="Y167" s="69"/>
    </row>
    <row r="168" spans="1:25" x14ac:dyDescent="0.25">
      <c r="A168" s="101">
        <v>61363</v>
      </c>
      <c r="D168" s="103"/>
      <c r="X168" s="69"/>
      <c r="Y168" s="69"/>
    </row>
    <row r="169" spans="1:25" x14ac:dyDescent="0.25">
      <c r="A169" s="101">
        <v>61729</v>
      </c>
      <c r="D169" s="103"/>
      <c r="X169" s="69"/>
      <c r="Y169" s="69"/>
    </row>
    <row r="170" spans="1:25" x14ac:dyDescent="0.25">
      <c r="A170" s="101">
        <v>62094</v>
      </c>
      <c r="D170" s="103"/>
      <c r="X170" s="69"/>
      <c r="Y170" s="69"/>
    </row>
    <row r="171" spans="1:25" x14ac:dyDescent="0.25">
      <c r="A171" s="101">
        <v>62459</v>
      </c>
      <c r="D171" s="103"/>
      <c r="X171" s="69"/>
      <c r="Y171" s="69"/>
    </row>
    <row r="172" spans="1:25" x14ac:dyDescent="0.25">
      <c r="A172" s="101">
        <v>62824</v>
      </c>
      <c r="D172" s="103"/>
      <c r="X172" s="69"/>
      <c r="Y172" s="69"/>
    </row>
    <row r="173" spans="1:25" x14ac:dyDescent="0.25">
      <c r="A173" s="101">
        <v>63190</v>
      </c>
      <c r="D173" s="103"/>
      <c r="X173" s="69"/>
      <c r="Y173" s="69"/>
    </row>
    <row r="174" spans="1:25" x14ac:dyDescent="0.25">
      <c r="A174" s="101">
        <v>63555</v>
      </c>
      <c r="D174" s="103"/>
      <c r="X174" s="69"/>
      <c r="Y174" s="69"/>
    </row>
    <row r="175" spans="1:25" x14ac:dyDescent="0.25">
      <c r="A175" s="101">
        <v>63920</v>
      </c>
      <c r="D175" s="103"/>
      <c r="X175" s="69"/>
      <c r="Y175" s="69"/>
    </row>
    <row r="176" spans="1:25" x14ac:dyDescent="0.25">
      <c r="A176" s="101">
        <v>64285</v>
      </c>
      <c r="D176" s="103"/>
      <c r="X176" s="69"/>
      <c r="Y176" s="69"/>
    </row>
    <row r="177" spans="1:25" x14ac:dyDescent="0.25">
      <c r="A177" s="101">
        <v>64651</v>
      </c>
      <c r="D177" s="103"/>
      <c r="X177" s="69"/>
      <c r="Y177" s="69"/>
    </row>
    <row r="178" spans="1:25" x14ac:dyDescent="0.25">
      <c r="A178" s="101">
        <v>65016</v>
      </c>
      <c r="D178" s="103"/>
      <c r="X178" s="69"/>
      <c r="Y178" s="69"/>
    </row>
    <row r="179" spans="1:25" x14ac:dyDescent="0.25">
      <c r="A179" s="101">
        <v>65381</v>
      </c>
      <c r="D179" s="103"/>
      <c r="X179" s="69"/>
      <c r="Y179" s="69"/>
    </row>
    <row r="180" spans="1:25" x14ac:dyDescent="0.25">
      <c r="A180" s="101">
        <v>65746</v>
      </c>
      <c r="D180" s="103"/>
      <c r="X180" s="69"/>
      <c r="Y180" s="69"/>
    </row>
    <row r="181" spans="1:25" x14ac:dyDescent="0.25">
      <c r="A181" s="101">
        <v>66112</v>
      </c>
      <c r="D181" s="103"/>
      <c r="X181" s="69"/>
      <c r="Y181" s="69"/>
    </row>
    <row r="182" spans="1:25" x14ac:dyDescent="0.25">
      <c r="A182" s="101">
        <v>66477</v>
      </c>
      <c r="D182" s="103"/>
      <c r="X182" s="69"/>
      <c r="Y182" s="69"/>
    </row>
    <row r="183" spans="1:25" x14ac:dyDescent="0.25">
      <c r="A183" s="101">
        <v>66842</v>
      </c>
      <c r="D183" s="103"/>
      <c r="X183" s="69"/>
      <c r="Y183" s="69"/>
    </row>
    <row r="184" spans="1:25" x14ac:dyDescent="0.25">
      <c r="A184" s="101">
        <v>67207</v>
      </c>
      <c r="D184" s="103"/>
      <c r="X184" s="69"/>
      <c r="Y184" s="69"/>
    </row>
    <row r="185" spans="1:25" x14ac:dyDescent="0.25">
      <c r="A185" s="101">
        <v>67573</v>
      </c>
      <c r="D185" s="103"/>
      <c r="X185" s="69"/>
      <c r="Y185" s="69"/>
    </row>
    <row r="186" spans="1:25" x14ac:dyDescent="0.25">
      <c r="A186" s="101">
        <v>67938</v>
      </c>
      <c r="D186" s="103"/>
      <c r="X186" s="69"/>
      <c r="Y186" s="69"/>
    </row>
    <row r="187" spans="1:25" x14ac:dyDescent="0.25">
      <c r="A187" s="101">
        <v>68303</v>
      </c>
      <c r="D187" s="103"/>
      <c r="X187" s="69"/>
      <c r="Y187" s="69"/>
    </row>
    <row r="188" spans="1:25" x14ac:dyDescent="0.25">
      <c r="A188" s="101">
        <v>68668</v>
      </c>
      <c r="D188" s="103"/>
      <c r="X188" s="69"/>
      <c r="Y188" s="69"/>
    </row>
    <row r="189" spans="1:25" x14ac:dyDescent="0.25">
      <c r="A189" s="101">
        <v>69034</v>
      </c>
      <c r="D189" s="103"/>
      <c r="X189" s="69"/>
      <c r="Y189" s="69"/>
    </row>
    <row r="190" spans="1:25" x14ac:dyDescent="0.25">
      <c r="A190" s="101">
        <v>69399</v>
      </c>
      <c r="D190" s="103"/>
      <c r="X190" s="69"/>
      <c r="Y190" s="69"/>
    </row>
    <row r="191" spans="1:25" x14ac:dyDescent="0.25">
      <c r="A191" s="101">
        <v>69764</v>
      </c>
      <c r="D191" s="103"/>
      <c r="X191" s="69"/>
      <c r="Y191" s="69"/>
    </row>
    <row r="192" spans="1:25" x14ac:dyDescent="0.25">
      <c r="A192" s="101">
        <v>70129</v>
      </c>
      <c r="D192" s="103"/>
      <c r="X192" s="69"/>
      <c r="Y192" s="69"/>
    </row>
    <row r="193" spans="1:25" x14ac:dyDescent="0.25">
      <c r="A193" s="101">
        <v>70495</v>
      </c>
      <c r="D193" s="103"/>
      <c r="X193" s="69"/>
      <c r="Y193" s="69"/>
    </row>
    <row r="194" spans="1:25" x14ac:dyDescent="0.25">
      <c r="A194" s="101">
        <v>70860</v>
      </c>
      <c r="D194" s="103"/>
      <c r="X194" s="69"/>
      <c r="Y194" s="69"/>
    </row>
    <row r="195" spans="1:25" x14ac:dyDescent="0.25">
      <c r="A195" s="101">
        <v>71225</v>
      </c>
      <c r="D195" s="103"/>
      <c r="X195" s="69"/>
      <c r="Y195" s="69"/>
    </row>
    <row r="196" spans="1:25" x14ac:dyDescent="0.25">
      <c r="A196" s="101">
        <v>71590</v>
      </c>
      <c r="D196" s="103"/>
      <c r="X196" s="69"/>
      <c r="Y196" s="69"/>
    </row>
    <row r="197" spans="1:25" x14ac:dyDescent="0.25">
      <c r="A197" s="101">
        <v>71956</v>
      </c>
      <c r="D197" s="103"/>
      <c r="X197" s="69"/>
      <c r="Y197" s="69"/>
    </row>
    <row r="198" spans="1:25" x14ac:dyDescent="0.25">
      <c r="A198" s="101">
        <v>72321</v>
      </c>
      <c r="D198" s="103"/>
      <c r="X198" s="69"/>
      <c r="Y198" s="69"/>
    </row>
    <row r="199" spans="1:25" x14ac:dyDescent="0.25">
      <c r="A199" s="101">
        <v>72686</v>
      </c>
      <c r="D199" s="103"/>
      <c r="X199" s="69"/>
      <c r="Y199" s="69"/>
    </row>
    <row r="200" spans="1:25" x14ac:dyDescent="0.25">
      <c r="A200" s="101">
        <v>73051</v>
      </c>
      <c r="D200" s="103"/>
      <c r="X200" s="69"/>
      <c r="Y200" s="69"/>
    </row>
    <row r="201" spans="1:25" x14ac:dyDescent="0.25">
      <c r="A201" s="101">
        <v>73416</v>
      </c>
      <c r="D201" s="103"/>
      <c r="X201" s="69"/>
      <c r="Y201" s="69"/>
    </row>
    <row r="202" spans="1:25" x14ac:dyDescent="0.25">
      <c r="A202" s="101">
        <v>73781</v>
      </c>
      <c r="D202" s="103"/>
      <c r="X202" s="69"/>
      <c r="Y202" s="69"/>
    </row>
    <row r="203" spans="1:25" x14ac:dyDescent="0.25">
      <c r="A203" s="101">
        <v>74146</v>
      </c>
      <c r="D203" s="103"/>
      <c r="X203" s="69"/>
      <c r="Y203" s="69"/>
    </row>
    <row r="204" spans="1:25" x14ac:dyDescent="0.25">
      <c r="A204" s="101">
        <v>74511</v>
      </c>
      <c r="D204" s="103"/>
      <c r="X204" s="69"/>
      <c r="Y204" s="69"/>
    </row>
    <row r="205" spans="1:25" x14ac:dyDescent="0.25">
      <c r="A205" s="101">
        <v>74877</v>
      </c>
      <c r="D205" s="103"/>
      <c r="X205" s="69"/>
      <c r="Y205" s="69"/>
    </row>
    <row r="206" spans="1:25" x14ac:dyDescent="0.25">
      <c r="A206" s="101">
        <v>75242</v>
      </c>
      <c r="D206" s="103"/>
      <c r="X206" s="69"/>
      <c r="Y206" s="69"/>
    </row>
    <row r="207" spans="1:25" x14ac:dyDescent="0.25">
      <c r="A207" s="101">
        <v>75607</v>
      </c>
      <c r="D207" s="103"/>
      <c r="X207" s="69"/>
      <c r="Y207" s="69"/>
    </row>
    <row r="208" spans="1:25" x14ac:dyDescent="0.25">
      <c r="A208" s="101">
        <v>75972</v>
      </c>
      <c r="D208" s="103"/>
      <c r="X208" s="69"/>
      <c r="Y208" s="69"/>
    </row>
    <row r="209" spans="1:25" x14ac:dyDescent="0.25">
      <c r="A209" s="101">
        <v>76338</v>
      </c>
      <c r="D209" s="103"/>
      <c r="X209" s="69"/>
      <c r="Y209" s="69"/>
    </row>
    <row r="210" spans="1:25" x14ac:dyDescent="0.25">
      <c r="A210" s="101">
        <v>76703</v>
      </c>
      <c r="D210" s="103"/>
      <c r="X210" s="69"/>
      <c r="Y210" s="69"/>
    </row>
    <row r="211" spans="1:25" x14ac:dyDescent="0.25">
      <c r="A211" s="101">
        <v>77068</v>
      </c>
      <c r="D211" s="103"/>
      <c r="X211" s="69"/>
      <c r="Y211" s="69"/>
    </row>
    <row r="212" spans="1:25" x14ac:dyDescent="0.25">
      <c r="A212" s="101">
        <v>77433</v>
      </c>
      <c r="D212" s="103"/>
      <c r="X212" s="69"/>
      <c r="Y212" s="69"/>
    </row>
    <row r="213" spans="1:25" x14ac:dyDescent="0.25">
      <c r="A213" s="101">
        <v>77799</v>
      </c>
      <c r="D213" s="103"/>
      <c r="X213" s="69"/>
      <c r="Y213" s="69"/>
    </row>
    <row r="214" spans="1:25" x14ac:dyDescent="0.25">
      <c r="A214" s="101">
        <v>78164</v>
      </c>
      <c r="D214" s="103"/>
      <c r="X214" s="69"/>
      <c r="Y214" s="69"/>
    </row>
    <row r="215" spans="1:25" x14ac:dyDescent="0.25">
      <c r="A215" s="101">
        <v>78529</v>
      </c>
      <c r="D215" s="103"/>
      <c r="X215" s="69"/>
      <c r="Y215" s="69"/>
    </row>
    <row r="216" spans="1:25" x14ac:dyDescent="0.25">
      <c r="A216" s="101">
        <v>78894</v>
      </c>
      <c r="D216" s="103"/>
      <c r="X216" s="69"/>
      <c r="Y216" s="69"/>
    </row>
    <row r="217" spans="1:25" x14ac:dyDescent="0.25">
      <c r="A217" s="101">
        <v>79260</v>
      </c>
      <c r="D217" s="103"/>
      <c r="X217" s="69"/>
      <c r="Y217" s="69"/>
    </row>
    <row r="218" spans="1:25" x14ac:dyDescent="0.25">
      <c r="A218" s="101">
        <v>79625</v>
      </c>
      <c r="D218" s="103"/>
      <c r="X218" s="69"/>
      <c r="Y218" s="69"/>
    </row>
    <row r="219" spans="1:25" x14ac:dyDescent="0.25">
      <c r="D219" s="103"/>
      <c r="X219" s="69"/>
      <c r="Y219" s="69"/>
    </row>
    <row r="220" spans="1:25" x14ac:dyDescent="0.25">
      <c r="D220" s="103"/>
      <c r="X220" s="69"/>
      <c r="Y220" s="69"/>
    </row>
    <row r="221" spans="1:25" x14ac:dyDescent="0.25">
      <c r="D221" s="103"/>
      <c r="X221" s="69"/>
      <c r="Y221" s="69"/>
    </row>
    <row r="222" spans="1:25" x14ac:dyDescent="0.25">
      <c r="D222" s="103"/>
      <c r="X222" s="69"/>
      <c r="Y222" s="69"/>
    </row>
    <row r="223" spans="1:25" x14ac:dyDescent="0.25">
      <c r="D223" s="103"/>
      <c r="X223" s="69"/>
      <c r="Y223" s="69"/>
    </row>
    <row r="224" spans="1:25" x14ac:dyDescent="0.25">
      <c r="D224" s="103"/>
      <c r="X224" s="69"/>
      <c r="Y224" s="69"/>
    </row>
    <row r="225" spans="4:25" x14ac:dyDescent="0.25">
      <c r="D225" s="103"/>
      <c r="X225" s="69"/>
      <c r="Y225" s="69"/>
    </row>
    <row r="226" spans="4:25" x14ac:dyDescent="0.25">
      <c r="D226" s="103"/>
      <c r="X226" s="69"/>
      <c r="Y226" s="69"/>
    </row>
    <row r="227" spans="4:25" x14ac:dyDescent="0.25">
      <c r="D227" s="103"/>
      <c r="X227" s="69"/>
      <c r="Y227" s="69"/>
    </row>
    <row r="228" spans="4:25" x14ac:dyDescent="0.25">
      <c r="D228" s="103"/>
      <c r="X228" s="69"/>
      <c r="Y228" s="69"/>
    </row>
    <row r="229" spans="4:25" x14ac:dyDescent="0.25">
      <c r="D229" s="103"/>
      <c r="X229" s="69"/>
      <c r="Y229" s="69"/>
    </row>
    <row r="230" spans="4:25" x14ac:dyDescent="0.25">
      <c r="D230" s="103"/>
      <c r="X230" s="69"/>
      <c r="Y230" s="69"/>
    </row>
    <row r="231" spans="4:25" x14ac:dyDescent="0.25">
      <c r="D231" s="103"/>
      <c r="X231" s="69"/>
      <c r="Y231" s="69"/>
    </row>
    <row r="232" spans="4:25" x14ac:dyDescent="0.25">
      <c r="D232" s="103"/>
      <c r="X232" s="69"/>
      <c r="Y232" s="69"/>
    </row>
    <row r="233" spans="4:25" x14ac:dyDescent="0.25">
      <c r="D233" s="103"/>
      <c r="X233" s="69"/>
      <c r="Y233" s="69"/>
    </row>
    <row r="234" spans="4:25" x14ac:dyDescent="0.25">
      <c r="D234" s="103"/>
      <c r="X234" s="69"/>
      <c r="Y234" s="69"/>
    </row>
    <row r="235" spans="4:25" x14ac:dyDescent="0.25">
      <c r="D235" s="103"/>
      <c r="X235" s="69"/>
      <c r="Y235" s="69"/>
    </row>
    <row r="236" spans="4:25" x14ac:dyDescent="0.25">
      <c r="D236" s="103"/>
      <c r="X236" s="69"/>
      <c r="Y236" s="69"/>
    </row>
    <row r="237" spans="4:25" x14ac:dyDescent="0.25">
      <c r="D237" s="103"/>
      <c r="X237" s="69"/>
      <c r="Y237" s="69"/>
    </row>
    <row r="238" spans="4:25" x14ac:dyDescent="0.25">
      <c r="D238" s="103"/>
      <c r="X238" s="69"/>
      <c r="Y238" s="69"/>
    </row>
    <row r="239" spans="4:25" x14ac:dyDescent="0.25">
      <c r="D239" s="103"/>
      <c r="X239" s="69"/>
      <c r="Y239" s="69"/>
    </row>
    <row r="240" spans="4:25" x14ac:dyDescent="0.25">
      <c r="D240" s="103"/>
      <c r="X240" s="69"/>
      <c r="Y240" s="69"/>
    </row>
    <row r="241" spans="4:25" x14ac:dyDescent="0.25">
      <c r="D241" s="103"/>
      <c r="X241" s="69"/>
      <c r="Y241" s="69"/>
    </row>
    <row r="242" spans="4:25" x14ac:dyDescent="0.25">
      <c r="D242" s="103"/>
      <c r="X242" s="69"/>
      <c r="Y242" s="69"/>
    </row>
    <row r="243" spans="4:25" x14ac:dyDescent="0.25">
      <c r="D243" s="103"/>
      <c r="X243" s="69"/>
      <c r="Y243" s="69"/>
    </row>
    <row r="244" spans="4:25" x14ac:dyDescent="0.25">
      <c r="D244" s="103"/>
      <c r="X244" s="69"/>
      <c r="Y244" s="69"/>
    </row>
    <row r="245" spans="4:25" x14ac:dyDescent="0.25">
      <c r="D245" s="103"/>
      <c r="X245" s="69"/>
      <c r="Y245" s="69"/>
    </row>
    <row r="246" spans="4:25" x14ac:dyDescent="0.25">
      <c r="D246" s="103"/>
      <c r="X246" s="69"/>
      <c r="Y246" s="69"/>
    </row>
    <row r="247" spans="4:25" x14ac:dyDescent="0.25">
      <c r="D247" s="103"/>
      <c r="X247" s="69"/>
      <c r="Y247" s="69"/>
    </row>
    <row r="248" spans="4:25" x14ac:dyDescent="0.25">
      <c r="D248" s="103"/>
      <c r="X248" s="69"/>
      <c r="Y248" s="69"/>
    </row>
    <row r="249" spans="4:25" x14ac:dyDescent="0.25">
      <c r="D249" s="103"/>
      <c r="X249" s="69"/>
      <c r="Y249" s="69"/>
    </row>
    <row r="250" spans="4:25" x14ac:dyDescent="0.25">
      <c r="D250" s="103"/>
      <c r="X250" s="69"/>
      <c r="Y250" s="69"/>
    </row>
    <row r="251" spans="4:25" x14ac:dyDescent="0.25">
      <c r="D251" s="103"/>
      <c r="X251" s="69"/>
      <c r="Y251" s="69"/>
    </row>
    <row r="252" spans="4:25" x14ac:dyDescent="0.25">
      <c r="D252" s="103"/>
      <c r="X252" s="69"/>
      <c r="Y252" s="69"/>
    </row>
    <row r="253" spans="4:25" x14ac:dyDescent="0.25">
      <c r="D253" s="103"/>
      <c r="X253" s="69"/>
      <c r="Y253" s="69"/>
    </row>
    <row r="254" spans="4:25" x14ac:dyDescent="0.25">
      <c r="D254" s="103"/>
      <c r="X254" s="69"/>
      <c r="Y254" s="69"/>
    </row>
    <row r="255" spans="4:25" x14ac:dyDescent="0.25">
      <c r="D255" s="103"/>
      <c r="X255" s="69"/>
      <c r="Y255" s="69"/>
    </row>
    <row r="256" spans="4:25" x14ac:dyDescent="0.25">
      <c r="D256" s="103"/>
      <c r="X256" s="69"/>
      <c r="Y256" s="69"/>
    </row>
    <row r="257" spans="4:25" x14ac:dyDescent="0.25">
      <c r="D257" s="103"/>
      <c r="X257" s="69"/>
      <c r="Y257" s="69"/>
    </row>
    <row r="258" spans="4:25" x14ac:dyDescent="0.25">
      <c r="D258" s="103"/>
      <c r="X258" s="69"/>
      <c r="Y258" s="69"/>
    </row>
    <row r="259" spans="4:25" x14ac:dyDescent="0.25">
      <c r="D259" s="103"/>
      <c r="X259" s="69"/>
      <c r="Y259" s="69"/>
    </row>
    <row r="260" spans="4:25" x14ac:dyDescent="0.25">
      <c r="D260" s="103"/>
      <c r="X260" s="69"/>
      <c r="Y260" s="69"/>
    </row>
    <row r="261" spans="4:25" x14ac:dyDescent="0.25">
      <c r="D261" s="103"/>
      <c r="X261" s="69"/>
      <c r="Y261" s="69"/>
    </row>
    <row r="262" spans="4:25" x14ac:dyDescent="0.25">
      <c r="D262" s="103"/>
      <c r="X262" s="69"/>
      <c r="Y262" s="69"/>
    </row>
    <row r="263" spans="4:25" x14ac:dyDescent="0.25">
      <c r="D263" s="104"/>
      <c r="X263" s="69"/>
      <c r="Y263" s="69"/>
    </row>
    <row r="264" spans="4:25" x14ac:dyDescent="0.25">
      <c r="D264" s="104"/>
      <c r="X264" s="69"/>
      <c r="Y264" s="69"/>
    </row>
    <row r="265" spans="4:25" x14ac:dyDescent="0.25">
      <c r="D265" s="104"/>
      <c r="X265" s="69"/>
      <c r="Y265" s="69"/>
    </row>
    <row r="266" spans="4:25" x14ac:dyDescent="0.25">
      <c r="D266" s="104"/>
      <c r="X266" s="69"/>
      <c r="Y266" s="69"/>
    </row>
    <row r="267" spans="4:25" x14ac:dyDescent="0.25">
      <c r="D267" s="104"/>
      <c r="X267" s="69"/>
      <c r="Y267" s="69"/>
    </row>
    <row r="268" spans="4:25" x14ac:dyDescent="0.25">
      <c r="D268" s="104"/>
      <c r="X268" s="69"/>
      <c r="Y268" s="69"/>
    </row>
    <row r="269" spans="4:25" x14ac:dyDescent="0.25">
      <c r="D269" s="104"/>
      <c r="X269" s="69"/>
      <c r="Y269" s="69"/>
    </row>
    <row r="270" spans="4:25" x14ac:dyDescent="0.25">
      <c r="D270" s="104"/>
      <c r="X270" s="69"/>
      <c r="Y270" s="69"/>
    </row>
    <row r="271" spans="4:25" x14ac:dyDescent="0.25">
      <c r="D271" s="104"/>
      <c r="X271" s="69"/>
      <c r="Y271" s="69"/>
    </row>
    <row r="272" spans="4:25" x14ac:dyDescent="0.25">
      <c r="D272" s="104"/>
      <c r="X272" s="69"/>
      <c r="Y272" s="69"/>
    </row>
    <row r="273" spans="4:25" x14ac:dyDescent="0.25">
      <c r="D273" s="104"/>
      <c r="X273" s="69"/>
      <c r="Y273" s="69"/>
    </row>
    <row r="274" spans="4:25" x14ac:dyDescent="0.25">
      <c r="D274" s="104"/>
      <c r="X274" s="69"/>
      <c r="Y274" s="69"/>
    </row>
    <row r="275" spans="4:25" x14ac:dyDescent="0.25">
      <c r="D275" s="104"/>
      <c r="X275" s="69"/>
      <c r="Y275" s="69"/>
    </row>
    <row r="276" spans="4:25" x14ac:dyDescent="0.25">
      <c r="D276" s="104"/>
      <c r="X276" s="69"/>
      <c r="Y276" s="69"/>
    </row>
    <row r="277" spans="4:25" x14ac:dyDescent="0.25">
      <c r="D277" s="104"/>
      <c r="X277" s="69"/>
      <c r="Y277" s="69"/>
    </row>
    <row r="278" spans="4:25" x14ac:dyDescent="0.25">
      <c r="D278" s="104"/>
      <c r="X278" s="69"/>
      <c r="Y278" s="69"/>
    </row>
    <row r="279" spans="4:25" x14ac:dyDescent="0.25">
      <c r="D279" s="104"/>
      <c r="X279" s="69"/>
      <c r="Y279" s="69"/>
    </row>
    <row r="280" spans="4:25" x14ac:dyDescent="0.25">
      <c r="D280" s="104"/>
      <c r="X280" s="69"/>
      <c r="Y280" s="69"/>
    </row>
    <row r="281" spans="4:25" x14ac:dyDescent="0.25">
      <c r="D281" s="104"/>
      <c r="X281" s="69"/>
      <c r="Y281" s="69"/>
    </row>
    <row r="282" spans="4:25" x14ac:dyDescent="0.25">
      <c r="D282" s="104"/>
      <c r="X282" s="69"/>
      <c r="Y282" s="69"/>
    </row>
    <row r="283" spans="4:25" x14ac:dyDescent="0.25">
      <c r="D283" s="104"/>
      <c r="X283" s="69"/>
      <c r="Y283" s="69"/>
    </row>
    <row r="284" spans="4:25" x14ac:dyDescent="0.25">
      <c r="D284" s="104"/>
      <c r="X284" s="69"/>
      <c r="Y284" s="69"/>
    </row>
    <row r="285" spans="4:25" x14ac:dyDescent="0.25">
      <c r="D285" s="104"/>
      <c r="X285" s="69"/>
      <c r="Y285" s="69"/>
    </row>
    <row r="286" spans="4:25" x14ac:dyDescent="0.25">
      <c r="D286" s="104"/>
      <c r="X286" s="69"/>
      <c r="Y286" s="69"/>
    </row>
    <row r="287" spans="4:25" x14ac:dyDescent="0.25">
      <c r="D287" s="104"/>
      <c r="X287" s="69"/>
      <c r="Y287" s="69"/>
    </row>
    <row r="288" spans="4:25" x14ac:dyDescent="0.25">
      <c r="D288" s="104"/>
      <c r="X288" s="69"/>
      <c r="Y288" s="69"/>
    </row>
    <row r="289" spans="4:25" x14ac:dyDescent="0.25">
      <c r="D289" s="104"/>
      <c r="X289" s="69"/>
      <c r="Y289" s="69"/>
    </row>
    <row r="290" spans="4:25" x14ac:dyDescent="0.25">
      <c r="D290" s="104"/>
      <c r="X290" s="69"/>
      <c r="Y290" s="69"/>
    </row>
    <row r="291" spans="4:25" x14ac:dyDescent="0.25">
      <c r="D291" s="104"/>
      <c r="X291" s="69"/>
      <c r="Y291" s="69"/>
    </row>
    <row r="292" spans="4:25" x14ac:dyDescent="0.25">
      <c r="D292" s="104"/>
      <c r="X292" s="69"/>
      <c r="Y292" s="69"/>
    </row>
    <row r="293" spans="4:25" x14ac:dyDescent="0.25">
      <c r="D293" s="104"/>
      <c r="X293" s="69"/>
      <c r="Y293" s="69"/>
    </row>
    <row r="294" spans="4:25" x14ac:dyDescent="0.25">
      <c r="D294" s="104"/>
      <c r="X294" s="69"/>
      <c r="Y294" s="69"/>
    </row>
    <row r="295" spans="4:25" x14ac:dyDescent="0.25">
      <c r="D295" s="104"/>
      <c r="X295" s="69"/>
      <c r="Y295" s="69"/>
    </row>
    <row r="296" spans="4:25" x14ac:dyDescent="0.25">
      <c r="D296" s="104"/>
      <c r="X296" s="69"/>
      <c r="Y296" s="69"/>
    </row>
    <row r="297" spans="4:25" x14ac:dyDescent="0.25">
      <c r="D297" s="104"/>
      <c r="X297" s="69"/>
      <c r="Y297" s="69"/>
    </row>
    <row r="298" spans="4:25" x14ac:dyDescent="0.25">
      <c r="D298" s="104"/>
      <c r="X298" s="69"/>
      <c r="Y298" s="69"/>
    </row>
    <row r="299" spans="4:25" x14ac:dyDescent="0.25">
      <c r="D299" s="104"/>
      <c r="X299" s="69"/>
      <c r="Y299" s="69"/>
    </row>
    <row r="300" spans="4:25" x14ac:dyDescent="0.25">
      <c r="D300" s="104"/>
      <c r="X300" s="69"/>
      <c r="Y300" s="69"/>
    </row>
    <row r="301" spans="4:25" x14ac:dyDescent="0.25">
      <c r="D301" s="104"/>
      <c r="X301" s="69"/>
      <c r="Y301" s="69"/>
    </row>
    <row r="302" spans="4:25" x14ac:dyDescent="0.25">
      <c r="D302" s="104"/>
      <c r="X302" s="69"/>
      <c r="Y302" s="69"/>
    </row>
    <row r="303" spans="4:25" x14ac:dyDescent="0.25">
      <c r="D303" s="104"/>
      <c r="X303" s="69"/>
      <c r="Y303" s="69"/>
    </row>
    <row r="304" spans="4:25" x14ac:dyDescent="0.25">
      <c r="D304" s="104"/>
      <c r="X304" s="69"/>
      <c r="Y304" s="69"/>
    </row>
    <row r="305" spans="4:25" x14ac:dyDescent="0.25">
      <c r="D305" s="104"/>
      <c r="X305" s="69"/>
      <c r="Y305" s="69"/>
    </row>
    <row r="306" spans="4:25" x14ac:dyDescent="0.25">
      <c r="D306" s="104"/>
      <c r="X306" s="69"/>
      <c r="Y306" s="69"/>
    </row>
    <row r="307" spans="4:25" x14ac:dyDescent="0.25">
      <c r="D307" s="104"/>
      <c r="X307" s="69"/>
      <c r="Y307" s="69"/>
    </row>
    <row r="308" spans="4:25" x14ac:dyDescent="0.25">
      <c r="D308" s="104"/>
      <c r="X308" s="69"/>
      <c r="Y308" s="69"/>
    </row>
    <row r="309" spans="4:25" x14ac:dyDescent="0.25">
      <c r="D309" s="104"/>
      <c r="X309" s="69"/>
      <c r="Y309" s="69"/>
    </row>
    <row r="310" spans="4:25" x14ac:dyDescent="0.25">
      <c r="D310" s="104"/>
      <c r="X310" s="69"/>
      <c r="Y310" s="69"/>
    </row>
    <row r="311" spans="4:25" x14ac:dyDescent="0.25">
      <c r="D311" s="104"/>
      <c r="X311" s="69"/>
      <c r="Y311" s="69"/>
    </row>
    <row r="312" spans="4:25" x14ac:dyDescent="0.25">
      <c r="D312" s="104"/>
      <c r="X312" s="69"/>
      <c r="Y312" s="69"/>
    </row>
    <row r="313" spans="4:25" x14ac:dyDescent="0.25">
      <c r="D313" s="104"/>
      <c r="X313" s="69"/>
      <c r="Y313" s="69"/>
    </row>
    <row r="314" spans="4:25" x14ac:dyDescent="0.25">
      <c r="D314" s="104"/>
      <c r="X314" s="69"/>
      <c r="Y314" s="69"/>
    </row>
    <row r="315" spans="4:25" x14ac:dyDescent="0.25">
      <c r="D315" s="104"/>
      <c r="X315" s="69"/>
      <c r="Y315" s="69"/>
    </row>
    <row r="316" spans="4:25" x14ac:dyDescent="0.25">
      <c r="D316" s="104"/>
      <c r="X316" s="69"/>
      <c r="Y316" s="69"/>
    </row>
    <row r="317" spans="4:25" x14ac:dyDescent="0.25">
      <c r="D317" s="104"/>
      <c r="X317" s="69"/>
      <c r="Y317" s="69"/>
    </row>
    <row r="318" spans="4:25" x14ac:dyDescent="0.25">
      <c r="D318" s="104"/>
      <c r="X318" s="69"/>
      <c r="Y318" s="69"/>
    </row>
    <row r="319" spans="4:25" x14ac:dyDescent="0.25">
      <c r="D319" s="104"/>
      <c r="X319" s="69"/>
      <c r="Y319" s="69"/>
    </row>
    <row r="320" spans="4:25" x14ac:dyDescent="0.25">
      <c r="D320" s="104"/>
      <c r="X320" s="69"/>
      <c r="Y320" s="69"/>
    </row>
    <row r="321" spans="4:25" x14ac:dyDescent="0.25">
      <c r="D321" s="104"/>
      <c r="X321" s="69"/>
      <c r="Y321" s="69"/>
    </row>
    <row r="322" spans="4:25" x14ac:dyDescent="0.25">
      <c r="D322" s="104"/>
      <c r="X322" s="69"/>
      <c r="Y322" s="69"/>
    </row>
    <row r="323" spans="4:25" x14ac:dyDescent="0.25">
      <c r="D323" s="104"/>
      <c r="X323" s="69"/>
      <c r="Y323" s="69"/>
    </row>
    <row r="324" spans="4:25" x14ac:dyDescent="0.25">
      <c r="D324" s="104"/>
      <c r="X324" s="69"/>
      <c r="Y324" s="69"/>
    </row>
    <row r="325" spans="4:25" x14ac:dyDescent="0.25">
      <c r="D325" s="104"/>
      <c r="X325" s="69"/>
      <c r="Y325" s="69"/>
    </row>
    <row r="326" spans="4:25" x14ac:dyDescent="0.25">
      <c r="D326" s="104"/>
      <c r="X326" s="69"/>
      <c r="Y326" s="69"/>
    </row>
    <row r="327" spans="4:25" x14ac:dyDescent="0.25">
      <c r="D327" s="104"/>
      <c r="X327" s="69"/>
      <c r="Y327" s="69"/>
    </row>
    <row r="328" spans="4:25" x14ac:dyDescent="0.25">
      <c r="D328" s="104"/>
      <c r="X328" s="69"/>
      <c r="Y328" s="69"/>
    </row>
    <row r="329" spans="4:25" x14ac:dyDescent="0.25">
      <c r="D329" s="104"/>
      <c r="X329" s="69"/>
      <c r="Y329" s="69"/>
    </row>
    <row r="330" spans="4:25" x14ac:dyDescent="0.25">
      <c r="D330" s="104"/>
      <c r="X330" s="69"/>
      <c r="Y330" s="69"/>
    </row>
    <row r="331" spans="4:25" x14ac:dyDescent="0.25">
      <c r="D331" s="104"/>
      <c r="X331" s="69"/>
      <c r="Y331" s="69"/>
    </row>
    <row r="332" spans="4:25" x14ac:dyDescent="0.25">
      <c r="D332" s="104"/>
      <c r="X332" s="69"/>
      <c r="Y332" s="69"/>
    </row>
    <row r="333" spans="4:25" x14ac:dyDescent="0.25">
      <c r="D333" s="104"/>
      <c r="X333" s="69"/>
      <c r="Y333" s="69"/>
    </row>
    <row r="334" spans="4:25" x14ac:dyDescent="0.25">
      <c r="D334" s="104"/>
      <c r="X334" s="69"/>
      <c r="Y334" s="69"/>
    </row>
    <row r="335" spans="4:25" x14ac:dyDescent="0.25">
      <c r="D335" s="104"/>
      <c r="X335" s="69"/>
      <c r="Y335" s="69"/>
    </row>
    <row r="336" spans="4:25" x14ac:dyDescent="0.25">
      <c r="D336" s="104"/>
      <c r="X336" s="69"/>
      <c r="Y336" s="69"/>
    </row>
    <row r="337" spans="4:25" x14ac:dyDescent="0.25">
      <c r="D337" s="104"/>
      <c r="X337" s="69"/>
      <c r="Y337" s="69"/>
    </row>
    <row r="338" spans="4:25" x14ac:dyDescent="0.25">
      <c r="D338" s="104"/>
      <c r="X338" s="69"/>
      <c r="Y338" s="69"/>
    </row>
    <row r="339" spans="4:25" x14ac:dyDescent="0.25">
      <c r="D339" s="104"/>
      <c r="X339" s="69"/>
      <c r="Y339" s="69"/>
    </row>
    <row r="340" spans="4:25" x14ac:dyDescent="0.25">
      <c r="D340" s="104"/>
      <c r="X340" s="69"/>
      <c r="Y340" s="69"/>
    </row>
    <row r="341" spans="4:25" x14ac:dyDescent="0.25">
      <c r="D341" s="104"/>
      <c r="X341" s="69"/>
      <c r="Y341" s="69"/>
    </row>
    <row r="342" spans="4:25" x14ac:dyDescent="0.25">
      <c r="D342" s="104"/>
      <c r="X342" s="69"/>
      <c r="Y342" s="69"/>
    </row>
    <row r="343" spans="4:25" x14ac:dyDescent="0.25">
      <c r="D343" s="104"/>
      <c r="X343" s="69"/>
      <c r="Y343" s="69"/>
    </row>
    <row r="344" spans="4:25" x14ac:dyDescent="0.25">
      <c r="D344" s="104"/>
      <c r="X344" s="69"/>
      <c r="Y344" s="69"/>
    </row>
    <row r="345" spans="4:25" x14ac:dyDescent="0.25">
      <c r="D345" s="104"/>
      <c r="X345" s="69"/>
      <c r="Y345" s="69"/>
    </row>
    <row r="346" spans="4:25" x14ac:dyDescent="0.25">
      <c r="D346" s="104"/>
      <c r="X346" s="69"/>
      <c r="Y346" s="69"/>
    </row>
    <row r="347" spans="4:25" x14ac:dyDescent="0.25">
      <c r="D347" s="104"/>
      <c r="X347" s="69"/>
      <c r="Y347" s="69"/>
    </row>
    <row r="348" spans="4:25" x14ac:dyDescent="0.25">
      <c r="D348" s="104"/>
      <c r="X348" s="69"/>
      <c r="Y348" s="69"/>
    </row>
    <row r="349" spans="4:25" x14ac:dyDescent="0.25">
      <c r="D349" s="104"/>
      <c r="X349" s="69"/>
      <c r="Y349" s="69"/>
    </row>
    <row r="350" spans="4:25" x14ac:dyDescent="0.25">
      <c r="D350" s="104"/>
      <c r="X350" s="69"/>
      <c r="Y350" s="69"/>
    </row>
    <row r="351" spans="4:25" x14ac:dyDescent="0.25">
      <c r="D351" s="104"/>
      <c r="X351" s="69"/>
      <c r="Y351" s="69"/>
    </row>
    <row r="352" spans="4:25" x14ac:dyDescent="0.25">
      <c r="D352" s="104"/>
      <c r="X352" s="69"/>
      <c r="Y352" s="69"/>
    </row>
    <row r="353" spans="4:25" x14ac:dyDescent="0.25">
      <c r="D353" s="104"/>
      <c r="X353" s="69"/>
      <c r="Y353" s="69"/>
    </row>
    <row r="354" spans="4:25" x14ac:dyDescent="0.25">
      <c r="D354" s="104"/>
      <c r="X354" s="69"/>
      <c r="Y354" s="69"/>
    </row>
    <row r="355" spans="4:25" x14ac:dyDescent="0.25">
      <c r="D355" s="104"/>
      <c r="X355" s="69"/>
      <c r="Y355" s="69"/>
    </row>
    <row r="356" spans="4:25" x14ac:dyDescent="0.25">
      <c r="D356" s="104"/>
      <c r="X356" s="69"/>
      <c r="Y356" s="69"/>
    </row>
    <row r="357" spans="4:25" x14ac:dyDescent="0.25">
      <c r="D357" s="104"/>
      <c r="X357" s="69"/>
      <c r="Y357" s="69"/>
    </row>
    <row r="358" spans="4:25" x14ac:dyDescent="0.25">
      <c r="D358" s="104"/>
      <c r="X358" s="69"/>
      <c r="Y358" s="69"/>
    </row>
    <row r="359" spans="4:25" x14ac:dyDescent="0.25">
      <c r="D359" s="104"/>
      <c r="X359" s="69"/>
      <c r="Y359" s="69"/>
    </row>
    <row r="360" spans="4:25" x14ac:dyDescent="0.25">
      <c r="D360" s="104"/>
      <c r="X360" s="69"/>
      <c r="Y360" s="69"/>
    </row>
    <row r="361" spans="4:25" x14ac:dyDescent="0.25">
      <c r="D361" s="104"/>
      <c r="X361" s="69"/>
      <c r="Y361" s="69"/>
    </row>
    <row r="362" spans="4:25" x14ac:dyDescent="0.25">
      <c r="D362" s="104"/>
      <c r="X362" s="69"/>
      <c r="Y362" s="69"/>
    </row>
    <row r="363" spans="4:25" x14ac:dyDescent="0.25">
      <c r="D363" s="104"/>
      <c r="X363" s="69"/>
      <c r="Y363" s="69"/>
    </row>
    <row r="364" spans="4:25" x14ac:dyDescent="0.25">
      <c r="D364" s="104"/>
      <c r="X364" s="69"/>
      <c r="Y364" s="69"/>
    </row>
    <row r="365" spans="4:25" x14ac:dyDescent="0.25">
      <c r="D365" s="104"/>
      <c r="X365" s="69"/>
      <c r="Y365" s="69"/>
    </row>
    <row r="366" spans="4:25" x14ac:dyDescent="0.25">
      <c r="D366" s="104"/>
      <c r="X366" s="69"/>
      <c r="Y366" s="69"/>
    </row>
    <row r="367" spans="4:25" x14ac:dyDescent="0.25">
      <c r="D367" s="104"/>
      <c r="X367" s="69"/>
      <c r="Y367" s="69"/>
    </row>
    <row r="368" spans="4:25" x14ac:dyDescent="0.25">
      <c r="D368" s="104"/>
      <c r="X368" s="69"/>
      <c r="Y368" s="69"/>
    </row>
    <row r="369" spans="4:25" x14ac:dyDescent="0.25">
      <c r="D369" s="104"/>
      <c r="X369" s="69"/>
      <c r="Y369" s="69"/>
    </row>
    <row r="370" spans="4:25" x14ac:dyDescent="0.25">
      <c r="D370" s="104"/>
      <c r="X370" s="69"/>
      <c r="Y370" s="69"/>
    </row>
    <row r="371" spans="4:25" x14ac:dyDescent="0.25">
      <c r="D371" s="104"/>
      <c r="X371" s="69"/>
      <c r="Y371" s="69"/>
    </row>
    <row r="372" spans="4:25" x14ac:dyDescent="0.25">
      <c r="D372" s="104"/>
      <c r="X372" s="69"/>
      <c r="Y372" s="69"/>
    </row>
    <row r="373" spans="4:25" x14ac:dyDescent="0.25">
      <c r="D373" s="104"/>
      <c r="X373" s="69"/>
      <c r="Y373" s="69"/>
    </row>
    <row r="374" spans="4:25" x14ac:dyDescent="0.25">
      <c r="D374" s="104"/>
      <c r="X374" s="69"/>
      <c r="Y374" s="69"/>
    </row>
    <row r="375" spans="4:25" x14ac:dyDescent="0.25">
      <c r="D375" s="104"/>
      <c r="X375" s="69"/>
      <c r="Y375" s="69"/>
    </row>
    <row r="376" spans="4:25" x14ac:dyDescent="0.25">
      <c r="D376" s="104"/>
      <c r="X376" s="69"/>
      <c r="Y376" s="69"/>
    </row>
    <row r="377" spans="4:25" x14ac:dyDescent="0.25">
      <c r="D377" s="104"/>
      <c r="X377" s="69"/>
      <c r="Y377" s="69"/>
    </row>
    <row r="378" spans="4:25" x14ac:dyDescent="0.25">
      <c r="D378" s="104"/>
      <c r="X378" s="69"/>
      <c r="Y378" s="69"/>
    </row>
    <row r="379" spans="4:25" x14ac:dyDescent="0.25">
      <c r="D379" s="104"/>
      <c r="X379" s="69"/>
      <c r="Y379" s="69"/>
    </row>
    <row r="380" spans="4:25" x14ac:dyDescent="0.25">
      <c r="D380" s="104"/>
      <c r="X380" s="69"/>
      <c r="Y380" s="69"/>
    </row>
    <row r="381" spans="4:25" x14ac:dyDescent="0.25">
      <c r="D381" s="104"/>
      <c r="X381" s="69"/>
      <c r="Y381" s="69"/>
    </row>
    <row r="382" spans="4:25" x14ac:dyDescent="0.25">
      <c r="D382" s="104"/>
      <c r="X382" s="69"/>
      <c r="Y382" s="69"/>
    </row>
    <row r="383" spans="4:25" x14ac:dyDescent="0.25">
      <c r="D383" s="104"/>
      <c r="X383" s="69"/>
      <c r="Y383" s="69"/>
    </row>
    <row r="384" spans="4:25" x14ac:dyDescent="0.25">
      <c r="D384" s="104"/>
      <c r="X384" s="69"/>
      <c r="Y384" s="69"/>
    </row>
    <row r="385" spans="4:25" x14ac:dyDescent="0.25">
      <c r="D385" s="104"/>
      <c r="X385" s="69"/>
      <c r="Y385" s="69"/>
    </row>
    <row r="386" spans="4:25" x14ac:dyDescent="0.25">
      <c r="D386" s="104"/>
      <c r="X386" s="69"/>
      <c r="Y386" s="69"/>
    </row>
    <row r="387" spans="4:25" x14ac:dyDescent="0.25">
      <c r="D387" s="104"/>
      <c r="X387" s="69"/>
      <c r="Y387" s="69"/>
    </row>
    <row r="388" spans="4:25" x14ac:dyDescent="0.25">
      <c r="D388" s="104"/>
      <c r="X388" s="69"/>
      <c r="Y388" s="69"/>
    </row>
    <row r="389" spans="4:25" x14ac:dyDescent="0.25">
      <c r="D389" s="104"/>
      <c r="X389" s="69"/>
      <c r="Y389" s="69"/>
    </row>
    <row r="390" spans="4:25" x14ac:dyDescent="0.25">
      <c r="D390" s="104"/>
      <c r="X390" s="69"/>
      <c r="Y390" s="69"/>
    </row>
    <row r="391" spans="4:25" x14ac:dyDescent="0.25">
      <c r="D391" s="104"/>
      <c r="X391" s="69"/>
      <c r="Y391" s="69"/>
    </row>
    <row r="392" spans="4:25" x14ac:dyDescent="0.25">
      <c r="D392" s="104"/>
      <c r="X392" s="69"/>
      <c r="Y392" s="69"/>
    </row>
    <row r="393" spans="4:25" x14ac:dyDescent="0.25">
      <c r="D393" s="104"/>
      <c r="X393" s="69"/>
      <c r="Y393" s="69"/>
    </row>
    <row r="394" spans="4:25" x14ac:dyDescent="0.25">
      <c r="D394" s="104"/>
      <c r="X394" s="69"/>
      <c r="Y394" s="69"/>
    </row>
    <row r="395" spans="4:25" x14ac:dyDescent="0.25">
      <c r="D395" s="104"/>
      <c r="X395" s="69"/>
      <c r="Y395" s="69"/>
    </row>
    <row r="396" spans="4:25" x14ac:dyDescent="0.25">
      <c r="D396" s="104"/>
      <c r="X396" s="69"/>
      <c r="Y396" s="69"/>
    </row>
    <row r="397" spans="4:25" x14ac:dyDescent="0.25">
      <c r="D397" s="104"/>
      <c r="X397" s="69"/>
      <c r="Y397" s="69"/>
    </row>
    <row r="398" spans="4:25" x14ac:dyDescent="0.25">
      <c r="D398" s="104"/>
      <c r="X398" s="69"/>
      <c r="Y398" s="69"/>
    </row>
    <row r="399" spans="4:25" x14ac:dyDescent="0.25">
      <c r="D399" s="104"/>
      <c r="X399" s="69"/>
      <c r="Y399" s="69"/>
    </row>
    <row r="400" spans="4:25" x14ac:dyDescent="0.25">
      <c r="D400" s="104"/>
      <c r="X400" s="69"/>
      <c r="Y400" s="69"/>
    </row>
    <row r="401" spans="4:25" x14ac:dyDescent="0.25">
      <c r="D401" s="104"/>
      <c r="X401" s="69"/>
      <c r="Y401" s="69"/>
    </row>
    <row r="402" spans="4:25" x14ac:dyDescent="0.25">
      <c r="D402" s="104"/>
      <c r="X402" s="69"/>
      <c r="Y402" s="69"/>
    </row>
    <row r="403" spans="4:25" x14ac:dyDescent="0.25">
      <c r="D403" s="104"/>
      <c r="X403" s="69"/>
      <c r="Y403" s="69"/>
    </row>
    <row r="404" spans="4:25" x14ac:dyDescent="0.25">
      <c r="D404" s="104"/>
      <c r="X404" s="69"/>
      <c r="Y404" s="69"/>
    </row>
    <row r="405" spans="4:25" x14ac:dyDescent="0.25">
      <c r="D405" s="104"/>
      <c r="X405" s="69"/>
      <c r="Y405" s="69"/>
    </row>
    <row r="406" spans="4:25" x14ac:dyDescent="0.25">
      <c r="D406" s="104"/>
      <c r="X406" s="69"/>
      <c r="Y406" s="69"/>
    </row>
    <row r="407" spans="4:25" x14ac:dyDescent="0.25">
      <c r="D407" s="104"/>
      <c r="X407" s="69"/>
      <c r="Y407" s="69"/>
    </row>
    <row r="408" spans="4:25" x14ac:dyDescent="0.25">
      <c r="D408" s="104"/>
      <c r="X408" s="69"/>
      <c r="Y408" s="69"/>
    </row>
    <row r="409" spans="4:25" x14ac:dyDescent="0.25">
      <c r="D409" s="104"/>
      <c r="X409" s="69"/>
      <c r="Y409" s="69"/>
    </row>
    <row r="410" spans="4:25" x14ac:dyDescent="0.25">
      <c r="D410" s="104"/>
      <c r="X410" s="69"/>
      <c r="Y410" s="69"/>
    </row>
    <row r="411" spans="4:25" x14ac:dyDescent="0.25">
      <c r="D411" s="104"/>
      <c r="X411" s="69"/>
      <c r="Y411" s="69"/>
    </row>
    <row r="412" spans="4:25" x14ac:dyDescent="0.25">
      <c r="D412" s="104"/>
      <c r="X412" s="69"/>
      <c r="Y412" s="69"/>
    </row>
    <row r="413" spans="4:25" x14ac:dyDescent="0.25">
      <c r="D413" s="104"/>
      <c r="X413" s="69"/>
      <c r="Y413" s="69"/>
    </row>
    <row r="414" spans="4:25" x14ac:dyDescent="0.25">
      <c r="D414" s="104"/>
      <c r="X414" s="69"/>
      <c r="Y414" s="69"/>
    </row>
    <row r="415" spans="4:25" x14ac:dyDescent="0.25">
      <c r="D415" s="104"/>
      <c r="X415" s="69"/>
      <c r="Y415" s="69"/>
    </row>
    <row r="416" spans="4:25" x14ac:dyDescent="0.25">
      <c r="D416" s="104"/>
      <c r="X416" s="69"/>
      <c r="Y416" s="69"/>
    </row>
    <row r="417" spans="4:25" x14ac:dyDescent="0.25">
      <c r="D417" s="104"/>
      <c r="X417" s="69"/>
      <c r="Y417" s="69"/>
    </row>
    <row r="418" spans="4:25" x14ac:dyDescent="0.25">
      <c r="D418" s="104"/>
      <c r="X418" s="69"/>
      <c r="Y418" s="69"/>
    </row>
    <row r="419" spans="4:25" x14ac:dyDescent="0.25">
      <c r="D419" s="104"/>
      <c r="X419" s="69"/>
      <c r="Y419" s="69"/>
    </row>
    <row r="420" spans="4:25" x14ac:dyDescent="0.25">
      <c r="D420" s="104"/>
      <c r="X420" s="69"/>
      <c r="Y420" s="69"/>
    </row>
    <row r="421" spans="4:25" x14ac:dyDescent="0.25">
      <c r="D421" s="104"/>
      <c r="X421" s="69"/>
      <c r="Y421" s="69"/>
    </row>
    <row r="422" spans="4:25" x14ac:dyDescent="0.25">
      <c r="D422" s="104"/>
      <c r="X422" s="69"/>
      <c r="Y422" s="69"/>
    </row>
    <row r="423" spans="4:25" x14ac:dyDescent="0.25">
      <c r="D423" s="104"/>
      <c r="X423" s="69"/>
      <c r="Y423" s="69"/>
    </row>
    <row r="424" spans="4:25" x14ac:dyDescent="0.25">
      <c r="D424" s="104"/>
      <c r="X424" s="69"/>
      <c r="Y424" s="69"/>
    </row>
    <row r="425" spans="4:25" x14ac:dyDescent="0.25">
      <c r="D425" s="104"/>
      <c r="X425" s="69"/>
      <c r="Y425" s="69"/>
    </row>
    <row r="426" spans="4:25" x14ac:dyDescent="0.25">
      <c r="D426" s="104"/>
      <c r="X426" s="69"/>
      <c r="Y426" s="69"/>
    </row>
    <row r="427" spans="4:25" x14ac:dyDescent="0.25">
      <c r="D427" s="104"/>
      <c r="X427" s="69"/>
      <c r="Y427" s="69"/>
    </row>
    <row r="428" spans="4:25" x14ac:dyDescent="0.25">
      <c r="D428" s="104"/>
      <c r="X428" s="69"/>
      <c r="Y428" s="69"/>
    </row>
    <row r="429" spans="4:25" x14ac:dyDescent="0.25">
      <c r="D429" s="104"/>
      <c r="X429" s="69"/>
      <c r="Y429" s="69"/>
    </row>
    <row r="430" spans="4:25" x14ac:dyDescent="0.25">
      <c r="D430" s="104"/>
      <c r="X430" s="69"/>
      <c r="Y430" s="69"/>
    </row>
    <row r="431" spans="4:25" x14ac:dyDescent="0.25">
      <c r="D431" s="104"/>
      <c r="X431" s="69"/>
      <c r="Y431" s="69"/>
    </row>
    <row r="432" spans="4:25" x14ac:dyDescent="0.25">
      <c r="D432" s="104"/>
      <c r="X432" s="69"/>
      <c r="Y432" s="69"/>
    </row>
    <row r="433" spans="4:25" x14ac:dyDescent="0.25">
      <c r="D433" s="104"/>
      <c r="X433" s="69"/>
      <c r="Y433" s="69"/>
    </row>
    <row r="434" spans="4:25" x14ac:dyDescent="0.25">
      <c r="D434" s="104"/>
      <c r="X434" s="69"/>
      <c r="Y434" s="69"/>
    </row>
    <row r="435" spans="4:25" x14ac:dyDescent="0.25">
      <c r="D435" s="104"/>
      <c r="X435" s="69"/>
      <c r="Y435" s="69"/>
    </row>
    <row r="436" spans="4:25" x14ac:dyDescent="0.25">
      <c r="D436" s="104"/>
      <c r="X436" s="69"/>
      <c r="Y436" s="69"/>
    </row>
    <row r="437" spans="4:25" x14ac:dyDescent="0.25">
      <c r="D437" s="104"/>
      <c r="X437" s="69"/>
      <c r="Y437" s="69"/>
    </row>
    <row r="438" spans="4:25" x14ac:dyDescent="0.25">
      <c r="D438" s="104"/>
      <c r="X438" s="69"/>
      <c r="Y438" s="69"/>
    </row>
    <row r="439" spans="4:25" x14ac:dyDescent="0.25">
      <c r="D439" s="104"/>
      <c r="X439" s="69"/>
      <c r="Y439" s="69"/>
    </row>
    <row r="440" spans="4:25" x14ac:dyDescent="0.25">
      <c r="D440" s="104"/>
      <c r="X440" s="69"/>
      <c r="Y440" s="69"/>
    </row>
    <row r="441" spans="4:25" x14ac:dyDescent="0.25">
      <c r="D441" s="104"/>
      <c r="X441" s="69"/>
      <c r="Y441" s="69"/>
    </row>
    <row r="442" spans="4:25" x14ac:dyDescent="0.25">
      <c r="D442" s="104"/>
      <c r="X442" s="69"/>
      <c r="Y442" s="69"/>
    </row>
    <row r="443" spans="4:25" x14ac:dyDescent="0.25">
      <c r="D443" s="104"/>
      <c r="X443" s="69"/>
      <c r="Y443" s="69"/>
    </row>
    <row r="444" spans="4:25" x14ac:dyDescent="0.25">
      <c r="D444" s="104"/>
      <c r="X444" s="69"/>
      <c r="Y444" s="69"/>
    </row>
    <row r="445" spans="4:25" x14ac:dyDescent="0.25">
      <c r="D445" s="104"/>
      <c r="X445" s="69"/>
      <c r="Y445" s="69"/>
    </row>
    <row r="446" spans="4:25" x14ac:dyDescent="0.25">
      <c r="D446" s="104"/>
      <c r="X446" s="69"/>
      <c r="Y446" s="69"/>
    </row>
    <row r="447" spans="4:25" x14ac:dyDescent="0.25">
      <c r="D447" s="104"/>
      <c r="X447" s="69"/>
      <c r="Y447" s="69"/>
    </row>
    <row r="448" spans="4:25" x14ac:dyDescent="0.25">
      <c r="D448" s="104"/>
      <c r="X448" s="69"/>
      <c r="Y448" s="69"/>
    </row>
    <row r="449" spans="4:25" x14ac:dyDescent="0.25">
      <c r="D449" s="104"/>
      <c r="X449" s="69"/>
      <c r="Y449" s="69"/>
    </row>
    <row r="450" spans="4:25" x14ac:dyDescent="0.25">
      <c r="D450" s="104"/>
      <c r="X450" s="69"/>
      <c r="Y450" s="69"/>
    </row>
    <row r="451" spans="4:25" x14ac:dyDescent="0.25">
      <c r="D451" s="104"/>
      <c r="X451" s="69"/>
      <c r="Y451" s="69"/>
    </row>
    <row r="452" spans="4:25" x14ac:dyDescent="0.25">
      <c r="D452" s="104"/>
      <c r="X452" s="69"/>
      <c r="Y452" s="69"/>
    </row>
    <row r="453" spans="4:25" x14ac:dyDescent="0.25">
      <c r="D453" s="104"/>
      <c r="X453" s="69"/>
      <c r="Y453" s="69"/>
    </row>
    <row r="454" spans="4:25" x14ac:dyDescent="0.25">
      <c r="D454" s="104"/>
      <c r="X454" s="69"/>
      <c r="Y454" s="69"/>
    </row>
    <row r="455" spans="4:25" x14ac:dyDescent="0.25">
      <c r="D455" s="104"/>
      <c r="X455" s="69"/>
      <c r="Y455" s="69"/>
    </row>
    <row r="456" spans="4:25" x14ac:dyDescent="0.25">
      <c r="D456" s="104"/>
      <c r="X456" s="69"/>
      <c r="Y456" s="69"/>
    </row>
    <row r="457" spans="4:25" x14ac:dyDescent="0.25">
      <c r="D457" s="104"/>
      <c r="X457" s="69"/>
      <c r="Y457" s="69"/>
    </row>
    <row r="458" spans="4:25" x14ac:dyDescent="0.25">
      <c r="D458" s="104"/>
      <c r="X458" s="69"/>
      <c r="Y458" s="69"/>
    </row>
    <row r="459" spans="4:25" x14ac:dyDescent="0.25">
      <c r="D459" s="104"/>
      <c r="X459" s="69"/>
      <c r="Y459" s="69"/>
    </row>
    <row r="460" spans="4:25" x14ac:dyDescent="0.25">
      <c r="D460" s="104"/>
      <c r="X460" s="69"/>
      <c r="Y460" s="69"/>
    </row>
    <row r="461" spans="4:25" x14ac:dyDescent="0.25">
      <c r="D461" s="104"/>
      <c r="X461" s="69"/>
      <c r="Y461" s="69"/>
    </row>
    <row r="462" spans="4:25" x14ac:dyDescent="0.25">
      <c r="D462" s="104"/>
      <c r="X462" s="69"/>
      <c r="Y462" s="69"/>
    </row>
    <row r="463" spans="4:25" x14ac:dyDescent="0.25">
      <c r="D463" s="104"/>
      <c r="X463" s="69"/>
      <c r="Y463" s="69"/>
    </row>
    <row r="464" spans="4:25" x14ac:dyDescent="0.25">
      <c r="D464" s="104"/>
      <c r="X464" s="69"/>
      <c r="Y464" s="69"/>
    </row>
    <row r="465" spans="4:25" x14ac:dyDescent="0.25">
      <c r="D465" s="104"/>
      <c r="X465" s="69"/>
      <c r="Y465" s="69"/>
    </row>
    <row r="466" spans="4:25" x14ac:dyDescent="0.25">
      <c r="D466" s="104"/>
      <c r="X466" s="69"/>
      <c r="Y466" s="69"/>
    </row>
    <row r="467" spans="4:25" x14ac:dyDescent="0.25">
      <c r="D467" s="104"/>
      <c r="X467" s="69"/>
      <c r="Y467" s="69"/>
    </row>
    <row r="468" spans="4:25" x14ac:dyDescent="0.25">
      <c r="D468" s="104"/>
      <c r="X468" s="69"/>
      <c r="Y468" s="69"/>
    </row>
    <row r="469" spans="4:25" x14ac:dyDescent="0.25">
      <c r="D469" s="104"/>
      <c r="X469" s="69"/>
      <c r="Y469" s="69"/>
    </row>
    <row r="470" spans="4:25" x14ac:dyDescent="0.25">
      <c r="D470" s="104"/>
      <c r="X470" s="69"/>
      <c r="Y470" s="69"/>
    </row>
    <row r="471" spans="4:25" x14ac:dyDescent="0.25">
      <c r="D471" s="104"/>
      <c r="X471" s="69"/>
      <c r="Y471" s="69"/>
    </row>
    <row r="472" spans="4:25" x14ac:dyDescent="0.25">
      <c r="D472" s="104"/>
      <c r="X472" s="69"/>
      <c r="Y472" s="69"/>
    </row>
    <row r="473" spans="4:25" x14ac:dyDescent="0.25">
      <c r="D473" s="104"/>
      <c r="X473" s="69"/>
      <c r="Y473" s="69"/>
    </row>
    <row r="474" spans="4:25" x14ac:dyDescent="0.25">
      <c r="D474" s="104"/>
      <c r="X474" s="69"/>
      <c r="Y474" s="69"/>
    </row>
    <row r="475" spans="4:25" x14ac:dyDescent="0.25">
      <c r="D475" s="104"/>
      <c r="X475" s="69"/>
      <c r="Y475" s="69"/>
    </row>
    <row r="476" spans="4:25" x14ac:dyDescent="0.25">
      <c r="D476" s="104"/>
      <c r="X476" s="69"/>
      <c r="Y476" s="69"/>
    </row>
    <row r="477" spans="4:25" x14ac:dyDescent="0.25">
      <c r="D477" s="104"/>
      <c r="X477" s="69"/>
      <c r="Y477" s="69"/>
    </row>
    <row r="478" spans="4:25" x14ac:dyDescent="0.25">
      <c r="D478" s="104"/>
      <c r="X478" s="69"/>
      <c r="Y478" s="69"/>
    </row>
    <row r="479" spans="4:25" x14ac:dyDescent="0.25">
      <c r="D479" s="104"/>
      <c r="X479" s="69"/>
      <c r="Y479" s="69"/>
    </row>
    <row r="480" spans="4:25" x14ac:dyDescent="0.25">
      <c r="D480" s="104"/>
      <c r="X480" s="69"/>
      <c r="Y480" s="69"/>
    </row>
    <row r="481" spans="4:25" x14ac:dyDescent="0.25">
      <c r="D481" s="104"/>
      <c r="X481" s="69"/>
      <c r="Y481" s="69"/>
    </row>
    <row r="482" spans="4:25" x14ac:dyDescent="0.25">
      <c r="D482" s="104"/>
      <c r="X482" s="69"/>
      <c r="Y482" s="69"/>
    </row>
    <row r="483" spans="4:25" x14ac:dyDescent="0.25">
      <c r="D483" s="104"/>
      <c r="X483" s="69"/>
      <c r="Y483" s="69"/>
    </row>
    <row r="484" spans="4:25" x14ac:dyDescent="0.25">
      <c r="D484" s="104"/>
      <c r="X484" s="69"/>
      <c r="Y484" s="69"/>
    </row>
    <row r="485" spans="4:25" x14ac:dyDescent="0.25">
      <c r="D485" s="104"/>
      <c r="X485" s="69"/>
      <c r="Y485" s="69"/>
    </row>
    <row r="486" spans="4:25" x14ac:dyDescent="0.25">
      <c r="D486" s="104"/>
      <c r="X486" s="69"/>
      <c r="Y486" s="69"/>
    </row>
    <row r="487" spans="4:25" x14ac:dyDescent="0.25">
      <c r="D487" s="104"/>
      <c r="X487" s="69"/>
      <c r="Y487" s="69"/>
    </row>
    <row r="488" spans="4:25" x14ac:dyDescent="0.25">
      <c r="D488" s="104"/>
      <c r="X488" s="69"/>
      <c r="Y488" s="69"/>
    </row>
    <row r="489" spans="4:25" x14ac:dyDescent="0.25">
      <c r="D489" s="104"/>
      <c r="X489" s="69"/>
      <c r="Y489" s="69"/>
    </row>
    <row r="490" spans="4:25" x14ac:dyDescent="0.25">
      <c r="D490" s="104"/>
      <c r="X490" s="69"/>
      <c r="Y490" s="69"/>
    </row>
    <row r="491" spans="4:25" x14ac:dyDescent="0.25">
      <c r="D491" s="104"/>
      <c r="X491" s="69"/>
      <c r="Y491" s="69"/>
    </row>
    <row r="492" spans="4:25" x14ac:dyDescent="0.25">
      <c r="D492" s="104"/>
      <c r="X492" s="69"/>
      <c r="Y492" s="69"/>
    </row>
    <row r="493" spans="4:25" x14ac:dyDescent="0.25">
      <c r="D493" s="104"/>
      <c r="X493" s="69"/>
      <c r="Y493" s="69"/>
    </row>
    <row r="494" spans="4:25" x14ac:dyDescent="0.25">
      <c r="D494" s="104"/>
      <c r="X494" s="69"/>
      <c r="Y494" s="69"/>
    </row>
    <row r="495" spans="4:25" x14ac:dyDescent="0.25">
      <c r="D495" s="104"/>
      <c r="X495" s="69"/>
      <c r="Y495" s="69"/>
    </row>
    <row r="496" spans="4:25" x14ac:dyDescent="0.25">
      <c r="D496" s="104"/>
      <c r="X496" s="69"/>
      <c r="Y496" s="69"/>
    </row>
    <row r="497" spans="4:25" x14ac:dyDescent="0.25">
      <c r="D497" s="104"/>
      <c r="X497" s="69"/>
      <c r="Y497" s="69"/>
    </row>
    <row r="498" spans="4:25" x14ac:dyDescent="0.25">
      <c r="D498" s="104"/>
      <c r="X498" s="69"/>
      <c r="Y498" s="69"/>
    </row>
    <row r="499" spans="4:25" x14ac:dyDescent="0.25">
      <c r="D499" s="104"/>
      <c r="X499" s="69"/>
      <c r="Y499" s="69"/>
    </row>
    <row r="500" spans="4:25" x14ac:dyDescent="0.25">
      <c r="D500" s="104"/>
      <c r="X500" s="69"/>
      <c r="Y500" s="69"/>
    </row>
    <row r="501" spans="4:25" x14ac:dyDescent="0.25">
      <c r="D501" s="104"/>
      <c r="X501" s="69"/>
      <c r="Y501" s="69"/>
    </row>
    <row r="502" spans="4:25" x14ac:dyDescent="0.25">
      <c r="D502" s="104"/>
      <c r="X502" s="69"/>
      <c r="Y502" s="69"/>
    </row>
    <row r="503" spans="4:25" x14ac:dyDescent="0.25">
      <c r="D503" s="104"/>
      <c r="X503" s="69"/>
      <c r="Y503" s="69"/>
    </row>
    <row r="504" spans="4:25" x14ac:dyDescent="0.25">
      <c r="D504" s="104"/>
      <c r="X504" s="69"/>
      <c r="Y504" s="69"/>
    </row>
    <row r="505" spans="4:25" x14ac:dyDescent="0.25">
      <c r="D505" s="104"/>
      <c r="X505" s="69"/>
      <c r="Y505" s="69"/>
    </row>
    <row r="506" spans="4:25" x14ac:dyDescent="0.25">
      <c r="D506" s="104"/>
      <c r="X506" s="69"/>
      <c r="Y506" s="69"/>
    </row>
    <row r="507" spans="4:25" x14ac:dyDescent="0.25">
      <c r="D507" s="104"/>
      <c r="X507" s="69"/>
      <c r="Y507" s="69"/>
    </row>
    <row r="508" spans="4:25" x14ac:dyDescent="0.25">
      <c r="D508" s="104"/>
      <c r="X508" s="69"/>
      <c r="Y508" s="69"/>
    </row>
    <row r="509" spans="4:25" x14ac:dyDescent="0.25">
      <c r="D509" s="104"/>
      <c r="X509" s="69"/>
      <c r="Y509" s="69"/>
    </row>
    <row r="510" spans="4:25" x14ac:dyDescent="0.25">
      <c r="D510" s="104"/>
      <c r="X510" s="69"/>
      <c r="Y510" s="69"/>
    </row>
    <row r="511" spans="4:25" x14ac:dyDescent="0.25">
      <c r="D511" s="104"/>
      <c r="X511" s="69"/>
      <c r="Y511" s="69"/>
    </row>
    <row r="512" spans="4:25" x14ac:dyDescent="0.25">
      <c r="D512" s="104"/>
      <c r="X512" s="69"/>
      <c r="Y512" s="69"/>
    </row>
    <row r="513" spans="4:25" x14ac:dyDescent="0.25">
      <c r="D513" s="104"/>
      <c r="X513" s="69"/>
      <c r="Y513" s="69"/>
    </row>
    <row r="514" spans="4:25" x14ac:dyDescent="0.25">
      <c r="D514" s="104"/>
      <c r="X514" s="69"/>
      <c r="Y514" s="69"/>
    </row>
    <row r="515" spans="4:25" x14ac:dyDescent="0.25">
      <c r="D515" s="104"/>
      <c r="X515" s="69"/>
      <c r="Y515" s="69"/>
    </row>
    <row r="516" spans="4:25" x14ac:dyDescent="0.25">
      <c r="D516" s="104"/>
      <c r="X516" s="69"/>
      <c r="Y516" s="69"/>
    </row>
    <row r="517" spans="4:25" x14ac:dyDescent="0.25">
      <c r="D517" s="104"/>
      <c r="X517" s="69"/>
      <c r="Y517" s="69"/>
    </row>
    <row r="518" spans="4:25" x14ac:dyDescent="0.25">
      <c r="D518" s="104"/>
      <c r="X518" s="69"/>
      <c r="Y518" s="69"/>
    </row>
    <row r="519" spans="4:25" x14ac:dyDescent="0.25">
      <c r="D519" s="104"/>
      <c r="X519" s="69"/>
      <c r="Y519" s="69"/>
    </row>
    <row r="520" spans="4:25" x14ac:dyDescent="0.25">
      <c r="D520" s="104"/>
      <c r="X520" s="69"/>
      <c r="Y520" s="69"/>
    </row>
    <row r="521" spans="4:25" x14ac:dyDescent="0.25">
      <c r="D521" s="104"/>
      <c r="X521" s="69"/>
      <c r="Y521" s="69"/>
    </row>
    <row r="522" spans="4:25" x14ac:dyDescent="0.25">
      <c r="D522" s="104"/>
      <c r="X522" s="69"/>
      <c r="Y522" s="69"/>
    </row>
    <row r="523" spans="4:25" x14ac:dyDescent="0.25">
      <c r="D523" s="104"/>
      <c r="X523" s="69"/>
      <c r="Y523" s="69"/>
    </row>
    <row r="524" spans="4:25" x14ac:dyDescent="0.25">
      <c r="D524" s="104"/>
      <c r="X524" s="69"/>
      <c r="Y524" s="69"/>
    </row>
    <row r="525" spans="4:25" x14ac:dyDescent="0.25">
      <c r="D525" s="104"/>
      <c r="X525" s="69"/>
      <c r="Y525" s="69"/>
    </row>
    <row r="526" spans="4:25" x14ac:dyDescent="0.25">
      <c r="D526" s="104"/>
      <c r="X526" s="69"/>
      <c r="Y526" s="69"/>
    </row>
    <row r="527" spans="4:25" x14ac:dyDescent="0.25">
      <c r="D527" s="104"/>
      <c r="X527" s="69"/>
      <c r="Y527" s="69"/>
    </row>
    <row r="528" spans="4:25" x14ac:dyDescent="0.25">
      <c r="D528" s="104"/>
      <c r="X528" s="69"/>
      <c r="Y528" s="69"/>
    </row>
    <row r="529" spans="4:25" x14ac:dyDescent="0.25">
      <c r="D529" s="104"/>
      <c r="X529" s="69"/>
      <c r="Y529" s="69"/>
    </row>
    <row r="530" spans="4:25" x14ac:dyDescent="0.25">
      <c r="D530" s="104"/>
      <c r="X530" s="69"/>
      <c r="Y530" s="69"/>
    </row>
    <row r="531" spans="4:25" x14ac:dyDescent="0.25">
      <c r="D531" s="104"/>
      <c r="X531" s="69"/>
      <c r="Y531" s="69"/>
    </row>
    <row r="532" spans="4:25" x14ac:dyDescent="0.25">
      <c r="D532" s="104"/>
      <c r="X532" s="69"/>
      <c r="Y532" s="69"/>
    </row>
    <row r="533" spans="4:25" x14ac:dyDescent="0.25">
      <c r="D533" s="104"/>
      <c r="X533" s="69"/>
      <c r="Y533" s="69"/>
    </row>
    <row r="534" spans="4:25" x14ac:dyDescent="0.25">
      <c r="D534" s="104"/>
      <c r="X534" s="69"/>
      <c r="Y534" s="69"/>
    </row>
    <row r="535" spans="4:25" x14ac:dyDescent="0.25">
      <c r="D535" s="104"/>
      <c r="X535" s="69"/>
      <c r="Y535" s="69"/>
    </row>
    <row r="536" spans="4:25" x14ac:dyDescent="0.25">
      <c r="D536" s="104"/>
      <c r="X536" s="69"/>
      <c r="Y536" s="69"/>
    </row>
    <row r="537" spans="4:25" x14ac:dyDescent="0.25">
      <c r="D537" s="104"/>
      <c r="X537" s="69"/>
      <c r="Y537" s="69"/>
    </row>
    <row r="538" spans="4:25" x14ac:dyDescent="0.25">
      <c r="D538" s="104"/>
      <c r="X538" s="69"/>
      <c r="Y538" s="69"/>
    </row>
    <row r="539" spans="4:25" x14ac:dyDescent="0.25">
      <c r="D539" s="104"/>
      <c r="X539" s="69"/>
      <c r="Y539" s="69"/>
    </row>
    <row r="540" spans="4:25" x14ac:dyDescent="0.25">
      <c r="D540" s="104"/>
      <c r="X540" s="69"/>
      <c r="Y540" s="69"/>
    </row>
    <row r="541" spans="4:25" x14ac:dyDescent="0.25">
      <c r="D541" s="104"/>
      <c r="X541" s="69"/>
      <c r="Y541" s="69"/>
    </row>
    <row r="542" spans="4:25" x14ac:dyDescent="0.25">
      <c r="D542" s="104"/>
      <c r="X542" s="69"/>
      <c r="Y542" s="69"/>
    </row>
    <row r="543" spans="4:25" x14ac:dyDescent="0.25">
      <c r="D543" s="104"/>
      <c r="X543" s="69"/>
      <c r="Y543" s="69"/>
    </row>
    <row r="544" spans="4:25" x14ac:dyDescent="0.25">
      <c r="D544" s="104"/>
      <c r="X544" s="69"/>
      <c r="Y544" s="69"/>
    </row>
    <row r="545" spans="4:25" x14ac:dyDescent="0.25">
      <c r="D545" s="104"/>
      <c r="X545" s="69"/>
      <c r="Y545" s="69"/>
    </row>
    <row r="546" spans="4:25" x14ac:dyDescent="0.25">
      <c r="D546" s="104"/>
      <c r="X546" s="69"/>
      <c r="Y546" s="69"/>
    </row>
    <row r="547" spans="4:25" x14ac:dyDescent="0.25">
      <c r="D547" s="104"/>
      <c r="X547" s="69"/>
      <c r="Y547" s="69"/>
    </row>
    <row r="548" spans="4:25" x14ac:dyDescent="0.25">
      <c r="D548" s="104"/>
      <c r="X548" s="69"/>
      <c r="Y548" s="69"/>
    </row>
    <row r="549" spans="4:25" x14ac:dyDescent="0.25">
      <c r="D549" s="104"/>
      <c r="X549" s="69"/>
      <c r="Y549" s="69"/>
    </row>
    <row r="550" spans="4:25" x14ac:dyDescent="0.25">
      <c r="D550" s="104"/>
      <c r="X550" s="69"/>
      <c r="Y550" s="69"/>
    </row>
    <row r="551" spans="4:25" x14ac:dyDescent="0.25">
      <c r="D551" s="104"/>
      <c r="X551" s="69"/>
      <c r="Y551" s="69"/>
    </row>
    <row r="552" spans="4:25" x14ac:dyDescent="0.25">
      <c r="D552" s="104"/>
      <c r="X552" s="69"/>
      <c r="Y552" s="69"/>
    </row>
    <row r="553" spans="4:25" x14ac:dyDescent="0.25">
      <c r="D553" s="104"/>
      <c r="X553" s="69"/>
      <c r="Y553" s="69"/>
    </row>
    <row r="554" spans="4:25" x14ac:dyDescent="0.25">
      <c r="D554" s="104"/>
      <c r="X554" s="69"/>
      <c r="Y554" s="69"/>
    </row>
    <row r="555" spans="4:25" x14ac:dyDescent="0.25">
      <c r="D555" s="104"/>
      <c r="X555" s="69"/>
      <c r="Y555" s="69"/>
    </row>
    <row r="556" spans="4:25" x14ac:dyDescent="0.25">
      <c r="D556" s="104"/>
      <c r="X556" s="69"/>
      <c r="Y556" s="69"/>
    </row>
    <row r="557" spans="4:25" x14ac:dyDescent="0.25">
      <c r="D557" s="104"/>
      <c r="X557" s="69"/>
      <c r="Y557" s="69"/>
    </row>
    <row r="558" spans="4:25" x14ac:dyDescent="0.25">
      <c r="D558" s="104"/>
      <c r="X558" s="69"/>
      <c r="Y558" s="69"/>
    </row>
    <row r="559" spans="4:25" x14ac:dyDescent="0.25">
      <c r="D559" s="104"/>
      <c r="X559" s="69"/>
      <c r="Y559" s="69"/>
    </row>
    <row r="560" spans="4:25" x14ac:dyDescent="0.25">
      <c r="D560" s="104"/>
      <c r="X560" s="69"/>
      <c r="Y560" s="69"/>
    </row>
    <row r="561" spans="4:25" x14ac:dyDescent="0.25">
      <c r="D561" s="104"/>
      <c r="X561" s="69"/>
      <c r="Y561" s="69"/>
    </row>
    <row r="562" spans="4:25" x14ac:dyDescent="0.25">
      <c r="D562" s="104"/>
      <c r="X562" s="69"/>
      <c r="Y562" s="69"/>
    </row>
    <row r="563" spans="4:25" x14ac:dyDescent="0.25">
      <c r="D563" s="104"/>
      <c r="X563" s="69"/>
      <c r="Y563" s="69"/>
    </row>
    <row r="564" spans="4:25" x14ac:dyDescent="0.25">
      <c r="D564" s="104"/>
      <c r="X564" s="69"/>
      <c r="Y564" s="69"/>
    </row>
    <row r="565" spans="4:25" x14ac:dyDescent="0.25">
      <c r="D565" s="104"/>
      <c r="X565" s="69"/>
      <c r="Y565" s="69"/>
    </row>
    <row r="566" spans="4:25" x14ac:dyDescent="0.25">
      <c r="D566" s="104"/>
      <c r="X566" s="69"/>
      <c r="Y566" s="69"/>
    </row>
    <row r="567" spans="4:25" x14ac:dyDescent="0.25">
      <c r="D567" s="104"/>
      <c r="X567" s="69"/>
      <c r="Y567" s="69"/>
    </row>
    <row r="568" spans="4:25" x14ac:dyDescent="0.25">
      <c r="D568" s="104"/>
      <c r="X568" s="69"/>
      <c r="Y568" s="69"/>
    </row>
    <row r="569" spans="4:25" x14ac:dyDescent="0.25">
      <c r="D569" s="104"/>
      <c r="X569" s="69"/>
      <c r="Y569" s="69"/>
    </row>
    <row r="570" spans="4:25" x14ac:dyDescent="0.25">
      <c r="D570" s="104"/>
      <c r="X570" s="69"/>
      <c r="Y570" s="69"/>
    </row>
    <row r="571" spans="4:25" x14ac:dyDescent="0.25">
      <c r="D571" s="104"/>
      <c r="X571" s="69"/>
      <c r="Y571" s="69"/>
    </row>
    <row r="572" spans="4:25" x14ac:dyDescent="0.25">
      <c r="D572" s="104"/>
      <c r="X572" s="69"/>
      <c r="Y572" s="69"/>
    </row>
    <row r="573" spans="4:25" x14ac:dyDescent="0.25">
      <c r="D573" s="104"/>
      <c r="X573" s="69"/>
      <c r="Y573" s="69"/>
    </row>
    <row r="574" spans="4:25" x14ac:dyDescent="0.25">
      <c r="D574" s="104"/>
      <c r="X574" s="69"/>
      <c r="Y574" s="69"/>
    </row>
    <row r="575" spans="4:25" x14ac:dyDescent="0.25">
      <c r="D575" s="104"/>
      <c r="X575" s="69"/>
      <c r="Y575" s="69"/>
    </row>
    <row r="576" spans="4:25" x14ac:dyDescent="0.25">
      <c r="D576" s="104"/>
      <c r="X576" s="69"/>
      <c r="Y576" s="69"/>
    </row>
    <row r="577" spans="4:25" x14ac:dyDescent="0.25">
      <c r="D577" s="104"/>
      <c r="X577" s="69"/>
      <c r="Y577" s="69"/>
    </row>
    <row r="578" spans="4:25" x14ac:dyDescent="0.25">
      <c r="D578" s="104"/>
      <c r="X578" s="69"/>
      <c r="Y578" s="69"/>
    </row>
    <row r="579" spans="4:25" x14ac:dyDescent="0.25">
      <c r="D579" s="104"/>
      <c r="X579" s="69"/>
      <c r="Y579" s="69"/>
    </row>
    <row r="580" spans="4:25" x14ac:dyDescent="0.25">
      <c r="D580" s="104"/>
      <c r="X580" s="69"/>
      <c r="Y580" s="69"/>
    </row>
    <row r="581" spans="4:25" x14ac:dyDescent="0.25">
      <c r="D581" s="104"/>
      <c r="X581" s="69"/>
      <c r="Y581" s="69"/>
    </row>
    <row r="582" spans="4:25" x14ac:dyDescent="0.25">
      <c r="D582" s="104"/>
      <c r="X582" s="69"/>
      <c r="Y582" s="69"/>
    </row>
    <row r="583" spans="4:25" x14ac:dyDescent="0.25">
      <c r="D583" s="104"/>
      <c r="X583" s="69"/>
      <c r="Y583" s="69"/>
    </row>
    <row r="584" spans="4:25" x14ac:dyDescent="0.25">
      <c r="D584" s="104"/>
      <c r="X584" s="69"/>
      <c r="Y584" s="69"/>
    </row>
    <row r="585" spans="4:25" x14ac:dyDescent="0.25">
      <c r="D585" s="104"/>
      <c r="X585" s="69"/>
      <c r="Y585" s="69"/>
    </row>
    <row r="586" spans="4:25" x14ac:dyDescent="0.25">
      <c r="D586" s="104"/>
      <c r="X586" s="69"/>
      <c r="Y586" s="69"/>
    </row>
    <row r="587" spans="4:25" x14ac:dyDescent="0.25">
      <c r="D587" s="104"/>
      <c r="X587" s="69"/>
      <c r="Y587" s="69"/>
    </row>
    <row r="588" spans="4:25" x14ac:dyDescent="0.25">
      <c r="D588" s="104"/>
      <c r="X588" s="69"/>
      <c r="Y588" s="69"/>
    </row>
    <row r="589" spans="4:25" x14ac:dyDescent="0.25">
      <c r="D589" s="104"/>
      <c r="X589" s="69"/>
      <c r="Y589" s="69"/>
    </row>
    <row r="590" spans="4:25" x14ac:dyDescent="0.25">
      <c r="D590" s="104"/>
      <c r="X590" s="69"/>
      <c r="Y590" s="69"/>
    </row>
    <row r="591" spans="4:25" x14ac:dyDescent="0.25">
      <c r="D591" s="104"/>
      <c r="X591" s="69"/>
      <c r="Y591" s="69"/>
    </row>
    <row r="592" spans="4:25" x14ac:dyDescent="0.25">
      <c r="D592" s="104"/>
      <c r="X592" s="69"/>
      <c r="Y592" s="69"/>
    </row>
    <row r="593" spans="4:25" x14ac:dyDescent="0.25">
      <c r="D593" s="104"/>
      <c r="X593" s="69"/>
      <c r="Y593" s="69"/>
    </row>
    <row r="594" spans="4:25" x14ac:dyDescent="0.25">
      <c r="D594" s="104"/>
      <c r="X594" s="69"/>
      <c r="Y594" s="69"/>
    </row>
    <row r="595" spans="4:25" x14ac:dyDescent="0.25">
      <c r="D595" s="104"/>
      <c r="X595" s="69"/>
      <c r="Y595" s="69"/>
    </row>
    <row r="596" spans="4:25" x14ac:dyDescent="0.25">
      <c r="D596" s="104"/>
      <c r="X596" s="69"/>
      <c r="Y596" s="69"/>
    </row>
    <row r="597" spans="4:25" x14ac:dyDescent="0.25">
      <c r="D597" s="104"/>
      <c r="X597" s="69"/>
      <c r="Y597" s="69"/>
    </row>
    <row r="598" spans="4:25" x14ac:dyDescent="0.25">
      <c r="D598" s="104"/>
      <c r="X598" s="69"/>
      <c r="Y598" s="69"/>
    </row>
    <row r="599" spans="4:25" x14ac:dyDescent="0.25">
      <c r="D599" s="104"/>
      <c r="X599" s="69"/>
      <c r="Y599" s="69"/>
    </row>
    <row r="600" spans="4:25" x14ac:dyDescent="0.25">
      <c r="D600" s="104"/>
      <c r="X600" s="69"/>
      <c r="Y600" s="69"/>
    </row>
    <row r="601" spans="4:25" x14ac:dyDescent="0.25">
      <c r="D601" s="104"/>
      <c r="X601" s="69"/>
      <c r="Y601" s="69"/>
    </row>
    <row r="602" spans="4:25" x14ac:dyDescent="0.25">
      <c r="D602" s="104"/>
      <c r="X602" s="69"/>
      <c r="Y602" s="69"/>
    </row>
    <row r="603" spans="4:25" x14ac:dyDescent="0.25">
      <c r="D603" s="104"/>
      <c r="X603" s="69"/>
      <c r="Y603" s="69"/>
    </row>
    <row r="604" spans="4:25" x14ac:dyDescent="0.25">
      <c r="D604" s="104"/>
      <c r="X604" s="69"/>
      <c r="Y604" s="69"/>
    </row>
    <row r="605" spans="4:25" x14ac:dyDescent="0.25">
      <c r="D605" s="104"/>
      <c r="X605" s="69"/>
      <c r="Y605" s="69"/>
    </row>
    <row r="606" spans="4:25" x14ac:dyDescent="0.25">
      <c r="D606" s="104"/>
      <c r="X606" s="69"/>
      <c r="Y606" s="69"/>
    </row>
    <row r="607" spans="4:25" x14ac:dyDescent="0.25">
      <c r="D607" s="104"/>
      <c r="X607" s="69"/>
      <c r="Y607" s="69"/>
    </row>
    <row r="608" spans="4:25" x14ac:dyDescent="0.25">
      <c r="D608" s="104"/>
      <c r="X608" s="69"/>
      <c r="Y608" s="69"/>
    </row>
    <row r="609" spans="4:25" x14ac:dyDescent="0.25">
      <c r="D609" s="104"/>
      <c r="X609" s="69"/>
      <c r="Y609" s="69"/>
    </row>
    <row r="610" spans="4:25" x14ac:dyDescent="0.25">
      <c r="D610" s="104"/>
      <c r="X610" s="69"/>
      <c r="Y610" s="69"/>
    </row>
    <row r="611" spans="4:25" x14ac:dyDescent="0.25">
      <c r="D611" s="104"/>
      <c r="X611" s="69"/>
      <c r="Y611" s="69"/>
    </row>
    <row r="612" spans="4:25" x14ac:dyDescent="0.25">
      <c r="D612" s="104"/>
      <c r="X612" s="69"/>
      <c r="Y612" s="69"/>
    </row>
    <row r="613" spans="4:25" x14ac:dyDescent="0.25">
      <c r="D613" s="104"/>
      <c r="X613" s="69"/>
      <c r="Y613" s="69"/>
    </row>
    <row r="614" spans="4:25" x14ac:dyDescent="0.25">
      <c r="D614" s="104"/>
      <c r="X614" s="69"/>
      <c r="Y614" s="69"/>
    </row>
    <row r="615" spans="4:25" x14ac:dyDescent="0.25">
      <c r="D615" s="104"/>
      <c r="X615" s="69"/>
      <c r="Y615" s="69"/>
    </row>
    <row r="616" spans="4:25" x14ac:dyDescent="0.25">
      <c r="D616" s="104"/>
      <c r="X616" s="69"/>
      <c r="Y616" s="69"/>
    </row>
    <row r="617" spans="4:25" x14ac:dyDescent="0.25">
      <c r="D617" s="104"/>
      <c r="X617" s="69"/>
      <c r="Y617" s="69"/>
    </row>
    <row r="618" spans="4:25" x14ac:dyDescent="0.25">
      <c r="D618" s="104"/>
      <c r="X618" s="69"/>
      <c r="Y618" s="69"/>
    </row>
    <row r="619" spans="4:25" x14ac:dyDescent="0.25">
      <c r="D619" s="104"/>
      <c r="X619" s="69"/>
      <c r="Y619" s="69"/>
    </row>
    <row r="620" spans="4:25" x14ac:dyDescent="0.25">
      <c r="D620" s="104"/>
      <c r="X620" s="69"/>
      <c r="Y620" s="69"/>
    </row>
    <row r="621" spans="4:25" x14ac:dyDescent="0.25">
      <c r="D621" s="104"/>
      <c r="X621" s="69"/>
      <c r="Y621" s="69"/>
    </row>
    <row r="622" spans="4:25" x14ac:dyDescent="0.25">
      <c r="D622" s="104"/>
      <c r="X622" s="69"/>
      <c r="Y622" s="69"/>
    </row>
    <row r="623" spans="4:25" x14ac:dyDescent="0.25">
      <c r="D623" s="104"/>
      <c r="X623" s="69"/>
      <c r="Y623" s="69"/>
    </row>
    <row r="624" spans="4:25" x14ac:dyDescent="0.25">
      <c r="D624" s="104"/>
      <c r="X624" s="69"/>
      <c r="Y624" s="69"/>
    </row>
    <row r="625" spans="4:25" x14ac:dyDescent="0.25">
      <c r="D625" s="104"/>
      <c r="X625" s="69"/>
      <c r="Y625" s="69"/>
    </row>
    <row r="626" spans="4:25" x14ac:dyDescent="0.25">
      <c r="D626" s="104"/>
      <c r="X626" s="69"/>
      <c r="Y626" s="69"/>
    </row>
    <row r="627" spans="4:25" x14ac:dyDescent="0.25">
      <c r="D627" s="104"/>
      <c r="X627" s="69"/>
      <c r="Y627" s="69"/>
    </row>
    <row r="628" spans="4:25" x14ac:dyDescent="0.25">
      <c r="D628" s="104"/>
      <c r="X628" s="69"/>
      <c r="Y628" s="69"/>
    </row>
    <row r="629" spans="4:25" x14ac:dyDescent="0.25">
      <c r="D629" s="104"/>
      <c r="X629" s="69"/>
      <c r="Y629" s="69"/>
    </row>
    <row r="630" spans="4:25" x14ac:dyDescent="0.25">
      <c r="D630" s="104"/>
      <c r="X630" s="69"/>
      <c r="Y630" s="69"/>
    </row>
    <row r="631" spans="4:25" x14ac:dyDescent="0.25">
      <c r="D631" s="104"/>
      <c r="X631" s="69"/>
      <c r="Y631" s="69"/>
    </row>
    <row r="632" spans="4:25" x14ac:dyDescent="0.25">
      <c r="D632" s="104"/>
      <c r="X632" s="69"/>
      <c r="Y632" s="69"/>
    </row>
    <row r="633" spans="4:25" x14ac:dyDescent="0.25">
      <c r="D633" s="104"/>
      <c r="X633" s="69"/>
      <c r="Y633" s="69"/>
    </row>
    <row r="634" spans="4:25" x14ac:dyDescent="0.25">
      <c r="D634" s="104"/>
      <c r="X634" s="69"/>
      <c r="Y634" s="69"/>
    </row>
    <row r="635" spans="4:25" x14ac:dyDescent="0.25">
      <c r="D635" s="104"/>
      <c r="X635" s="69"/>
      <c r="Y635" s="69"/>
    </row>
    <row r="636" spans="4:25" x14ac:dyDescent="0.25">
      <c r="D636" s="104"/>
      <c r="X636" s="69"/>
      <c r="Y636" s="69"/>
    </row>
    <row r="637" spans="4:25" x14ac:dyDescent="0.25">
      <c r="D637" s="104"/>
      <c r="X637" s="69"/>
      <c r="Y637" s="69"/>
    </row>
    <row r="638" spans="4:25" x14ac:dyDescent="0.25">
      <c r="D638" s="104"/>
      <c r="X638" s="69"/>
      <c r="Y638" s="69"/>
    </row>
    <row r="639" spans="4:25" x14ac:dyDescent="0.25">
      <c r="D639" s="104"/>
      <c r="X639" s="69"/>
      <c r="Y639" s="69"/>
    </row>
    <row r="640" spans="4:25" x14ac:dyDescent="0.25">
      <c r="D640" s="104"/>
      <c r="X640" s="69"/>
      <c r="Y640" s="69"/>
    </row>
    <row r="641" spans="4:25" x14ac:dyDescent="0.25">
      <c r="D641" s="104"/>
      <c r="X641" s="69"/>
      <c r="Y641" s="69"/>
    </row>
    <row r="642" spans="4:25" x14ac:dyDescent="0.25">
      <c r="D642" s="104"/>
      <c r="X642" s="69"/>
      <c r="Y642" s="69"/>
    </row>
    <row r="643" spans="4:25" x14ac:dyDescent="0.25">
      <c r="D643" s="104"/>
      <c r="X643" s="69"/>
      <c r="Y643" s="69"/>
    </row>
    <row r="644" spans="4:25" x14ac:dyDescent="0.25">
      <c r="D644" s="104"/>
      <c r="X644" s="69"/>
      <c r="Y644" s="69"/>
    </row>
    <row r="645" spans="4:25" x14ac:dyDescent="0.25">
      <c r="D645" s="104"/>
      <c r="X645" s="69"/>
      <c r="Y645" s="69"/>
    </row>
    <row r="646" spans="4:25" x14ac:dyDescent="0.25">
      <c r="D646" s="104"/>
      <c r="X646" s="69"/>
      <c r="Y646" s="69"/>
    </row>
    <row r="647" spans="4:25" x14ac:dyDescent="0.25">
      <c r="D647" s="104"/>
      <c r="X647" s="69"/>
      <c r="Y647" s="69"/>
    </row>
    <row r="648" spans="4:25" x14ac:dyDescent="0.25">
      <c r="D648" s="104"/>
      <c r="X648" s="69"/>
      <c r="Y648" s="69"/>
    </row>
    <row r="649" spans="4:25" x14ac:dyDescent="0.25">
      <c r="D649" s="104"/>
      <c r="X649" s="69"/>
      <c r="Y649" s="69"/>
    </row>
    <row r="650" spans="4:25" x14ac:dyDescent="0.25">
      <c r="D650" s="104"/>
      <c r="X650" s="69"/>
      <c r="Y650" s="69"/>
    </row>
    <row r="651" spans="4:25" x14ac:dyDescent="0.25">
      <c r="D651" s="104"/>
      <c r="X651" s="69"/>
      <c r="Y651" s="69"/>
    </row>
    <row r="652" spans="4:25" x14ac:dyDescent="0.25">
      <c r="D652" s="104"/>
      <c r="X652" s="69"/>
      <c r="Y652" s="69"/>
    </row>
    <row r="653" spans="4:25" x14ac:dyDescent="0.25">
      <c r="D653" s="104"/>
      <c r="X653" s="69"/>
      <c r="Y653" s="69"/>
    </row>
    <row r="654" spans="4:25" x14ac:dyDescent="0.25">
      <c r="D654" s="104"/>
      <c r="X654" s="69"/>
      <c r="Y654" s="69"/>
    </row>
    <row r="655" spans="4:25" x14ac:dyDescent="0.25">
      <c r="D655" s="104"/>
      <c r="X655" s="69"/>
      <c r="Y655" s="69"/>
    </row>
    <row r="656" spans="4:25" x14ac:dyDescent="0.25">
      <c r="D656" s="104"/>
      <c r="X656" s="69"/>
      <c r="Y656" s="69"/>
    </row>
    <row r="657" spans="4:25" x14ac:dyDescent="0.25">
      <c r="D657" s="104"/>
      <c r="X657" s="69"/>
      <c r="Y657" s="69"/>
    </row>
    <row r="658" spans="4:25" x14ac:dyDescent="0.25">
      <c r="D658" s="104"/>
      <c r="X658" s="69"/>
      <c r="Y658" s="69"/>
    </row>
    <row r="659" spans="4:25" x14ac:dyDescent="0.25">
      <c r="D659" s="104"/>
      <c r="X659" s="69"/>
      <c r="Y659" s="69"/>
    </row>
    <row r="660" spans="4:25" x14ac:dyDescent="0.25">
      <c r="D660" s="104"/>
      <c r="X660" s="69"/>
      <c r="Y660" s="69"/>
    </row>
    <row r="661" spans="4:25" x14ac:dyDescent="0.25">
      <c r="D661" s="104"/>
      <c r="X661" s="69"/>
      <c r="Y661" s="69"/>
    </row>
    <row r="662" spans="4:25" x14ac:dyDescent="0.25">
      <c r="D662" s="104"/>
      <c r="X662" s="69"/>
      <c r="Y662" s="69"/>
    </row>
    <row r="663" spans="4:25" x14ac:dyDescent="0.25">
      <c r="D663" s="104"/>
      <c r="X663" s="69"/>
      <c r="Y663" s="69"/>
    </row>
    <row r="664" spans="4:25" x14ac:dyDescent="0.25">
      <c r="D664" s="104"/>
      <c r="X664" s="69"/>
      <c r="Y664" s="69"/>
    </row>
    <row r="665" spans="4:25" x14ac:dyDescent="0.25">
      <c r="D665" s="104"/>
      <c r="X665" s="69"/>
      <c r="Y665" s="69"/>
    </row>
    <row r="666" spans="4:25" x14ac:dyDescent="0.25">
      <c r="D666" s="104"/>
      <c r="X666" s="69"/>
      <c r="Y666" s="69"/>
    </row>
    <row r="667" spans="4:25" x14ac:dyDescent="0.25">
      <c r="D667" s="104"/>
      <c r="X667" s="69"/>
      <c r="Y667" s="69"/>
    </row>
    <row r="668" spans="4:25" x14ac:dyDescent="0.25">
      <c r="D668" s="104"/>
      <c r="X668" s="69"/>
      <c r="Y668" s="69"/>
    </row>
    <row r="669" spans="4:25" x14ac:dyDescent="0.25">
      <c r="D669" s="104"/>
      <c r="X669" s="69"/>
      <c r="Y669" s="69"/>
    </row>
    <row r="670" spans="4:25" x14ac:dyDescent="0.25">
      <c r="D670" s="104"/>
      <c r="X670" s="69"/>
      <c r="Y670" s="69"/>
    </row>
    <row r="671" spans="4:25" x14ac:dyDescent="0.25">
      <c r="D671" s="104"/>
      <c r="X671" s="69"/>
      <c r="Y671" s="69"/>
    </row>
    <row r="672" spans="4:25" x14ac:dyDescent="0.25">
      <c r="D672" s="104"/>
      <c r="X672" s="69"/>
      <c r="Y672" s="69"/>
    </row>
    <row r="673" spans="4:25" x14ac:dyDescent="0.25">
      <c r="D673" s="104"/>
      <c r="X673" s="69"/>
      <c r="Y673" s="69"/>
    </row>
    <row r="674" spans="4:25" x14ac:dyDescent="0.25">
      <c r="D674" s="104"/>
      <c r="X674" s="69"/>
      <c r="Y674" s="69"/>
    </row>
    <row r="675" spans="4:25" x14ac:dyDescent="0.25">
      <c r="D675" s="104"/>
      <c r="X675" s="69"/>
      <c r="Y675" s="69"/>
    </row>
    <row r="676" spans="4:25" x14ac:dyDescent="0.25">
      <c r="D676" s="104"/>
      <c r="X676" s="69"/>
      <c r="Y676" s="69"/>
    </row>
    <row r="677" spans="4:25" x14ac:dyDescent="0.25">
      <c r="D677" s="104"/>
      <c r="X677" s="69"/>
      <c r="Y677" s="69"/>
    </row>
    <row r="678" spans="4:25" x14ac:dyDescent="0.25">
      <c r="D678" s="104"/>
      <c r="X678" s="69"/>
      <c r="Y678" s="69"/>
    </row>
    <row r="679" spans="4:25" x14ac:dyDescent="0.25">
      <c r="D679" s="104"/>
      <c r="X679" s="69"/>
      <c r="Y679" s="69"/>
    </row>
    <row r="680" spans="4:25" x14ac:dyDescent="0.25">
      <c r="D680" s="104"/>
      <c r="X680" s="69"/>
      <c r="Y680" s="69"/>
    </row>
    <row r="681" spans="4:25" x14ac:dyDescent="0.25">
      <c r="D681" s="104"/>
      <c r="X681" s="69"/>
      <c r="Y681" s="69"/>
    </row>
    <row r="682" spans="4:25" x14ac:dyDescent="0.25">
      <c r="D682" s="104"/>
      <c r="X682" s="69"/>
      <c r="Y682" s="69"/>
    </row>
    <row r="683" spans="4:25" x14ac:dyDescent="0.25">
      <c r="D683" s="104"/>
      <c r="X683" s="69"/>
      <c r="Y683" s="69"/>
    </row>
    <row r="684" spans="4:25" x14ac:dyDescent="0.25">
      <c r="D684" s="104"/>
      <c r="X684" s="69"/>
      <c r="Y684" s="69"/>
    </row>
    <row r="685" spans="4:25" x14ac:dyDescent="0.25">
      <c r="D685" s="104"/>
      <c r="X685" s="69"/>
      <c r="Y685" s="69"/>
    </row>
    <row r="686" spans="4:25" x14ac:dyDescent="0.25">
      <c r="D686" s="104"/>
      <c r="X686" s="69"/>
      <c r="Y686" s="69"/>
    </row>
    <row r="687" spans="4:25" x14ac:dyDescent="0.25">
      <c r="D687" s="104"/>
      <c r="X687" s="69"/>
      <c r="Y687" s="69"/>
    </row>
    <row r="688" spans="4:25" x14ac:dyDescent="0.25">
      <c r="D688" s="104"/>
      <c r="X688" s="69"/>
      <c r="Y688" s="69"/>
    </row>
    <row r="689" spans="4:25" x14ac:dyDescent="0.25">
      <c r="D689" s="104"/>
      <c r="X689" s="69"/>
      <c r="Y689" s="69"/>
    </row>
    <row r="690" spans="4:25" x14ac:dyDescent="0.25">
      <c r="D690" s="104"/>
      <c r="X690" s="69"/>
      <c r="Y690" s="69"/>
    </row>
    <row r="691" spans="4:25" x14ac:dyDescent="0.25">
      <c r="D691" s="104"/>
      <c r="X691" s="69"/>
      <c r="Y691" s="69"/>
    </row>
    <row r="692" spans="4:25" x14ac:dyDescent="0.25">
      <c r="D692" s="104"/>
      <c r="X692" s="69"/>
      <c r="Y692" s="69"/>
    </row>
    <row r="693" spans="4:25" x14ac:dyDescent="0.25">
      <c r="D693" s="104"/>
      <c r="X693" s="69"/>
      <c r="Y693" s="69"/>
    </row>
    <row r="694" spans="4:25" x14ac:dyDescent="0.25">
      <c r="D694" s="104"/>
      <c r="X694" s="69"/>
      <c r="Y694" s="69"/>
    </row>
    <row r="695" spans="4:25" x14ac:dyDescent="0.25">
      <c r="D695" s="104"/>
      <c r="X695" s="69"/>
      <c r="Y695" s="69"/>
    </row>
    <row r="696" spans="4:25" x14ac:dyDescent="0.25">
      <c r="D696" s="104"/>
      <c r="X696" s="69"/>
      <c r="Y696" s="69"/>
    </row>
    <row r="697" spans="4:25" x14ac:dyDescent="0.25">
      <c r="D697" s="104"/>
      <c r="X697" s="69"/>
      <c r="Y697" s="69"/>
    </row>
    <row r="698" spans="4:25" x14ac:dyDescent="0.25">
      <c r="D698" s="104"/>
      <c r="X698" s="69"/>
      <c r="Y698" s="69"/>
    </row>
    <row r="699" spans="4:25" x14ac:dyDescent="0.25">
      <c r="D699" s="104"/>
      <c r="X699" s="69"/>
      <c r="Y699" s="69"/>
    </row>
    <row r="700" spans="4:25" x14ac:dyDescent="0.25">
      <c r="D700" s="104"/>
      <c r="X700" s="69"/>
      <c r="Y700" s="69"/>
    </row>
    <row r="701" spans="4:25" x14ac:dyDescent="0.25">
      <c r="D701" s="104"/>
      <c r="X701" s="69"/>
      <c r="Y701" s="69"/>
    </row>
    <row r="702" spans="4:25" x14ac:dyDescent="0.25">
      <c r="D702" s="104"/>
      <c r="X702" s="69"/>
      <c r="Y702" s="69"/>
    </row>
    <row r="703" spans="4:25" x14ac:dyDescent="0.25">
      <c r="D703" s="104"/>
      <c r="X703" s="69"/>
      <c r="Y703" s="69"/>
    </row>
    <row r="704" spans="4:25" x14ac:dyDescent="0.25">
      <c r="D704" s="104"/>
    </row>
    <row r="705" spans="4:4" x14ac:dyDescent="0.25">
      <c r="D705" s="104"/>
    </row>
    <row r="706" spans="4:4" x14ac:dyDescent="0.25">
      <c r="D706" s="104"/>
    </row>
    <row r="707" spans="4:4" x14ac:dyDescent="0.25">
      <c r="D707" s="104"/>
    </row>
    <row r="708" spans="4:4" x14ac:dyDescent="0.25">
      <c r="D708" s="104"/>
    </row>
    <row r="709" spans="4:4" x14ac:dyDescent="0.25">
      <c r="D709" s="104"/>
    </row>
    <row r="710" spans="4:4" x14ac:dyDescent="0.25">
      <c r="D710" s="104"/>
    </row>
    <row r="711" spans="4:4" x14ac:dyDescent="0.25">
      <c r="D711" s="104"/>
    </row>
    <row r="712" spans="4:4" x14ac:dyDescent="0.25">
      <c r="D712" s="104"/>
    </row>
    <row r="713" spans="4:4" x14ac:dyDescent="0.25">
      <c r="D713" s="104"/>
    </row>
    <row r="714" spans="4:4" x14ac:dyDescent="0.25">
      <c r="D714" s="104"/>
    </row>
    <row r="715" spans="4:4" x14ac:dyDescent="0.25">
      <c r="D715" s="104"/>
    </row>
    <row r="716" spans="4:4" x14ac:dyDescent="0.25">
      <c r="D716" s="104"/>
    </row>
    <row r="717" spans="4:4" x14ac:dyDescent="0.25">
      <c r="D717" s="104"/>
    </row>
    <row r="718" spans="4:4" x14ac:dyDescent="0.25">
      <c r="D718" s="104"/>
    </row>
    <row r="719" spans="4:4" x14ac:dyDescent="0.25">
      <c r="D719" s="104"/>
    </row>
    <row r="720" spans="4:4" x14ac:dyDescent="0.25">
      <c r="D720" s="104"/>
    </row>
    <row r="721" spans="4:4" x14ac:dyDescent="0.25">
      <c r="D721" s="104"/>
    </row>
    <row r="722" spans="4:4" x14ac:dyDescent="0.25">
      <c r="D722" s="104"/>
    </row>
    <row r="723" spans="4:4" x14ac:dyDescent="0.25">
      <c r="D723" s="104"/>
    </row>
    <row r="724" spans="4:4" x14ac:dyDescent="0.25">
      <c r="D724" s="104"/>
    </row>
    <row r="725" spans="4:4" x14ac:dyDescent="0.25">
      <c r="D725" s="104"/>
    </row>
    <row r="726" spans="4:4" x14ac:dyDescent="0.25">
      <c r="D726" s="104"/>
    </row>
    <row r="727" spans="4:4" x14ac:dyDescent="0.25">
      <c r="D727" s="104"/>
    </row>
    <row r="728" spans="4:4" x14ac:dyDescent="0.25">
      <c r="D728" s="104"/>
    </row>
    <row r="729" spans="4:4" x14ac:dyDescent="0.25">
      <c r="D729" s="104"/>
    </row>
    <row r="730" spans="4:4" x14ac:dyDescent="0.25">
      <c r="D730" s="104"/>
    </row>
    <row r="731" spans="4:4" x14ac:dyDescent="0.25">
      <c r="D731" s="104"/>
    </row>
    <row r="732" spans="4:4" x14ac:dyDescent="0.25">
      <c r="D732" s="104"/>
    </row>
    <row r="733" spans="4:4" x14ac:dyDescent="0.25">
      <c r="D733" s="104"/>
    </row>
    <row r="734" spans="4:4" x14ac:dyDescent="0.25">
      <c r="D734" s="104"/>
    </row>
    <row r="735" spans="4:4" x14ac:dyDescent="0.25">
      <c r="D735" s="104"/>
    </row>
    <row r="736" spans="4:4" x14ac:dyDescent="0.25">
      <c r="D736" s="104"/>
    </row>
    <row r="737" spans="4:4" x14ac:dyDescent="0.25">
      <c r="D737" s="104"/>
    </row>
    <row r="738" spans="4:4" x14ac:dyDescent="0.25">
      <c r="D738" s="104"/>
    </row>
    <row r="739" spans="4:4" x14ac:dyDescent="0.25">
      <c r="D739" s="104"/>
    </row>
    <row r="740" spans="4:4" x14ac:dyDescent="0.25">
      <c r="D740" s="104"/>
    </row>
    <row r="741" spans="4:4" x14ac:dyDescent="0.25">
      <c r="D741" s="104"/>
    </row>
    <row r="742" spans="4:4" x14ac:dyDescent="0.25">
      <c r="D742" s="104"/>
    </row>
    <row r="743" spans="4:4" x14ac:dyDescent="0.25">
      <c r="D743" s="104"/>
    </row>
    <row r="744" spans="4:4" x14ac:dyDescent="0.25">
      <c r="D744" s="104"/>
    </row>
    <row r="745" spans="4:4" x14ac:dyDescent="0.25">
      <c r="D745" s="104"/>
    </row>
    <row r="746" spans="4:4" x14ac:dyDescent="0.25">
      <c r="D746" s="104"/>
    </row>
    <row r="747" spans="4:4" x14ac:dyDescent="0.25">
      <c r="D747" s="104"/>
    </row>
    <row r="748" spans="4:4" x14ac:dyDescent="0.25">
      <c r="D748" s="104"/>
    </row>
    <row r="749" spans="4:4" x14ac:dyDescent="0.25">
      <c r="D749" s="104"/>
    </row>
    <row r="750" spans="4:4" x14ac:dyDescent="0.25">
      <c r="D750" s="104"/>
    </row>
    <row r="751" spans="4:4" x14ac:dyDescent="0.25">
      <c r="D751" s="104"/>
    </row>
    <row r="752" spans="4:4" x14ac:dyDescent="0.25">
      <c r="D752" s="104"/>
    </row>
    <row r="753" spans="4:4" x14ac:dyDescent="0.25">
      <c r="D753" s="104"/>
    </row>
    <row r="754" spans="4:4" x14ac:dyDescent="0.25">
      <c r="D754" s="104"/>
    </row>
    <row r="755" spans="4:4" x14ac:dyDescent="0.25">
      <c r="D755" s="104"/>
    </row>
    <row r="756" spans="4:4" x14ac:dyDescent="0.25">
      <c r="D756" s="104"/>
    </row>
    <row r="757" spans="4:4" x14ac:dyDescent="0.25">
      <c r="D757" s="104"/>
    </row>
    <row r="758" spans="4:4" x14ac:dyDescent="0.25">
      <c r="D758" s="104"/>
    </row>
    <row r="759" spans="4:4" x14ac:dyDescent="0.25">
      <c r="D759" s="104"/>
    </row>
    <row r="760" spans="4:4" x14ac:dyDescent="0.25">
      <c r="D760" s="104"/>
    </row>
    <row r="761" spans="4:4" x14ac:dyDescent="0.25">
      <c r="D761" s="104"/>
    </row>
    <row r="762" spans="4:4" x14ac:dyDescent="0.25">
      <c r="D762" s="104"/>
    </row>
    <row r="763" spans="4:4" x14ac:dyDescent="0.25">
      <c r="D763" s="104"/>
    </row>
    <row r="764" spans="4:4" x14ac:dyDescent="0.25">
      <c r="D764" s="104"/>
    </row>
    <row r="765" spans="4:4" x14ac:dyDescent="0.25">
      <c r="D765" s="104"/>
    </row>
    <row r="766" spans="4:4" x14ac:dyDescent="0.25">
      <c r="D766" s="104"/>
    </row>
    <row r="767" spans="4:4" x14ac:dyDescent="0.25">
      <c r="D767" s="104"/>
    </row>
    <row r="768" spans="4:4" x14ac:dyDescent="0.25">
      <c r="D768" s="104"/>
    </row>
    <row r="769" spans="4:4" x14ac:dyDescent="0.25">
      <c r="D769" s="104"/>
    </row>
    <row r="770" spans="4:4" x14ac:dyDescent="0.25">
      <c r="D770" s="104"/>
    </row>
    <row r="771" spans="4:4" x14ac:dyDescent="0.25">
      <c r="D771" s="104"/>
    </row>
    <row r="772" spans="4:4" x14ac:dyDescent="0.25">
      <c r="D772" s="104"/>
    </row>
    <row r="773" spans="4:4" x14ac:dyDescent="0.25">
      <c r="D773" s="104"/>
    </row>
    <row r="774" spans="4:4" x14ac:dyDescent="0.25">
      <c r="D774" s="104"/>
    </row>
    <row r="775" spans="4:4" x14ac:dyDescent="0.25">
      <c r="D775" s="104"/>
    </row>
    <row r="776" spans="4:4" x14ac:dyDescent="0.25">
      <c r="D776" s="104"/>
    </row>
    <row r="777" spans="4:4" x14ac:dyDescent="0.25">
      <c r="D777" s="104"/>
    </row>
    <row r="778" spans="4:4" x14ac:dyDescent="0.25">
      <c r="D778" s="104"/>
    </row>
    <row r="779" spans="4:4" x14ac:dyDescent="0.25">
      <c r="D779" s="104"/>
    </row>
    <row r="780" spans="4:4" x14ac:dyDescent="0.25">
      <c r="D780" s="104"/>
    </row>
    <row r="781" spans="4:4" x14ac:dyDescent="0.25">
      <c r="D781" s="104"/>
    </row>
    <row r="782" spans="4:4" x14ac:dyDescent="0.25">
      <c r="D782" s="104"/>
    </row>
    <row r="783" spans="4:4" x14ac:dyDescent="0.25">
      <c r="D783" s="104"/>
    </row>
    <row r="784" spans="4:4" x14ac:dyDescent="0.25">
      <c r="D784" s="104"/>
    </row>
    <row r="785" spans="4:4" x14ac:dyDescent="0.25">
      <c r="D785" s="104"/>
    </row>
    <row r="786" spans="4:4" x14ac:dyDescent="0.25">
      <c r="D786" s="104"/>
    </row>
    <row r="787" spans="4:4" x14ac:dyDescent="0.25">
      <c r="D787" s="104"/>
    </row>
    <row r="788" spans="4:4" x14ac:dyDescent="0.25">
      <c r="D788" s="104"/>
    </row>
    <row r="789" spans="4:4" x14ac:dyDescent="0.25">
      <c r="D789" s="104"/>
    </row>
    <row r="790" spans="4:4" x14ac:dyDescent="0.25">
      <c r="D790" s="104"/>
    </row>
    <row r="791" spans="4:4" x14ac:dyDescent="0.25">
      <c r="D791" s="104"/>
    </row>
    <row r="792" spans="4:4" x14ac:dyDescent="0.25">
      <c r="D792" s="104"/>
    </row>
    <row r="793" spans="4:4" x14ac:dyDescent="0.25">
      <c r="D793" s="104"/>
    </row>
    <row r="794" spans="4:4" x14ac:dyDescent="0.25">
      <c r="D794" s="104"/>
    </row>
    <row r="795" spans="4:4" x14ac:dyDescent="0.25">
      <c r="D795" s="104"/>
    </row>
    <row r="796" spans="4:4" x14ac:dyDescent="0.25">
      <c r="D796" s="104"/>
    </row>
    <row r="797" spans="4:4" x14ac:dyDescent="0.25">
      <c r="D797" s="104"/>
    </row>
    <row r="798" spans="4:4" x14ac:dyDescent="0.25">
      <c r="D798" s="104"/>
    </row>
    <row r="799" spans="4:4" x14ac:dyDescent="0.25">
      <c r="D799" s="104"/>
    </row>
    <row r="800" spans="4:4" x14ac:dyDescent="0.25">
      <c r="D800" s="104"/>
    </row>
    <row r="801" spans="4:4" x14ac:dyDescent="0.25">
      <c r="D801" s="104"/>
    </row>
    <row r="802" spans="4:4" x14ac:dyDescent="0.25">
      <c r="D802" s="104"/>
    </row>
    <row r="803" spans="4:4" x14ac:dyDescent="0.25">
      <c r="D803" s="104"/>
    </row>
    <row r="804" spans="4:4" x14ac:dyDescent="0.25">
      <c r="D804" s="104"/>
    </row>
    <row r="805" spans="4:4" x14ac:dyDescent="0.25">
      <c r="D805" s="104"/>
    </row>
    <row r="806" spans="4:4" x14ac:dyDescent="0.25">
      <c r="D806" s="104"/>
    </row>
    <row r="807" spans="4:4" x14ac:dyDescent="0.25">
      <c r="D807" s="104"/>
    </row>
    <row r="808" spans="4:4" x14ac:dyDescent="0.25">
      <c r="D808" s="104"/>
    </row>
    <row r="809" spans="4:4" x14ac:dyDescent="0.25">
      <c r="D809" s="104"/>
    </row>
    <row r="810" spans="4:4" x14ac:dyDescent="0.25">
      <c r="D810" s="104"/>
    </row>
    <row r="811" spans="4:4" x14ac:dyDescent="0.25">
      <c r="D811" s="104"/>
    </row>
    <row r="812" spans="4:4" x14ac:dyDescent="0.25">
      <c r="D812" s="104"/>
    </row>
    <row r="813" spans="4:4" x14ac:dyDescent="0.25">
      <c r="D813" s="104"/>
    </row>
    <row r="814" spans="4:4" x14ac:dyDescent="0.25">
      <c r="D814" s="104"/>
    </row>
    <row r="815" spans="4:4" x14ac:dyDescent="0.25">
      <c r="D815" s="104"/>
    </row>
    <row r="816" spans="4:4" x14ac:dyDescent="0.25">
      <c r="D816" s="104"/>
    </row>
    <row r="817" spans="4:4" x14ac:dyDescent="0.25">
      <c r="D817" s="104"/>
    </row>
    <row r="818" spans="4:4" x14ac:dyDescent="0.25">
      <c r="D818" s="104"/>
    </row>
    <row r="819" spans="4:4" x14ac:dyDescent="0.25">
      <c r="D819" s="104"/>
    </row>
    <row r="820" spans="4:4" x14ac:dyDescent="0.25">
      <c r="D820" s="104"/>
    </row>
    <row r="821" spans="4:4" x14ac:dyDescent="0.25">
      <c r="D821" s="104"/>
    </row>
    <row r="822" spans="4:4" x14ac:dyDescent="0.25">
      <c r="D822" s="104"/>
    </row>
    <row r="823" spans="4:4" x14ac:dyDescent="0.25">
      <c r="D823" s="104"/>
    </row>
    <row r="824" spans="4:4" x14ac:dyDescent="0.25">
      <c r="D824" s="104"/>
    </row>
    <row r="825" spans="4:4" x14ac:dyDescent="0.25">
      <c r="D825" s="104"/>
    </row>
    <row r="826" spans="4:4" x14ac:dyDescent="0.25">
      <c r="D826" s="104"/>
    </row>
    <row r="827" spans="4:4" x14ac:dyDescent="0.25">
      <c r="D827" s="104"/>
    </row>
    <row r="828" spans="4:4" x14ac:dyDescent="0.25">
      <c r="D828" s="104"/>
    </row>
    <row r="829" spans="4:4" x14ac:dyDescent="0.25">
      <c r="D829" s="104"/>
    </row>
    <row r="830" spans="4:4" x14ac:dyDescent="0.25">
      <c r="D830" s="104"/>
    </row>
    <row r="831" spans="4:4" x14ac:dyDescent="0.25">
      <c r="D831" s="104"/>
    </row>
    <row r="832" spans="4:4" x14ac:dyDescent="0.25">
      <c r="D832" s="104"/>
    </row>
    <row r="833" spans="4:4" x14ac:dyDescent="0.25">
      <c r="D833" s="104"/>
    </row>
    <row r="834" spans="4:4" x14ac:dyDescent="0.25">
      <c r="D834" s="104"/>
    </row>
    <row r="835" spans="4:4" x14ac:dyDescent="0.25">
      <c r="D835" s="104"/>
    </row>
    <row r="836" spans="4:4" x14ac:dyDescent="0.25">
      <c r="D836" s="104"/>
    </row>
    <row r="837" spans="4:4" x14ac:dyDescent="0.25">
      <c r="D837" s="104"/>
    </row>
    <row r="838" spans="4:4" x14ac:dyDescent="0.25">
      <c r="D838" s="104"/>
    </row>
    <row r="839" spans="4:4" x14ac:dyDescent="0.25">
      <c r="D839" s="104"/>
    </row>
    <row r="840" spans="4:4" x14ac:dyDescent="0.25">
      <c r="D840" s="104"/>
    </row>
    <row r="841" spans="4:4" x14ac:dyDescent="0.25">
      <c r="D841" s="104"/>
    </row>
    <row r="842" spans="4:4" x14ac:dyDescent="0.25">
      <c r="D842" s="104"/>
    </row>
    <row r="843" spans="4:4" x14ac:dyDescent="0.25">
      <c r="D843" s="104"/>
    </row>
    <row r="844" spans="4:4" x14ac:dyDescent="0.25">
      <c r="D844" s="104"/>
    </row>
    <row r="845" spans="4:4" x14ac:dyDescent="0.25">
      <c r="D845" s="104"/>
    </row>
    <row r="846" spans="4:4" x14ac:dyDescent="0.25">
      <c r="D846" s="104"/>
    </row>
    <row r="847" spans="4:4" x14ac:dyDescent="0.25">
      <c r="D847" s="104"/>
    </row>
    <row r="848" spans="4:4" x14ac:dyDescent="0.25">
      <c r="D848" s="104"/>
    </row>
    <row r="849" spans="4:4" x14ac:dyDescent="0.25">
      <c r="D849" s="104"/>
    </row>
    <row r="850" spans="4:4" x14ac:dyDescent="0.25">
      <c r="D850" s="104"/>
    </row>
    <row r="851" spans="4:4" x14ac:dyDescent="0.25">
      <c r="D851" s="104"/>
    </row>
    <row r="852" spans="4:4" x14ac:dyDescent="0.25">
      <c r="D852" s="104"/>
    </row>
    <row r="853" spans="4:4" x14ac:dyDescent="0.25">
      <c r="D853" s="104"/>
    </row>
    <row r="854" spans="4:4" x14ac:dyDescent="0.25">
      <c r="D854" s="104"/>
    </row>
    <row r="855" spans="4:4" x14ac:dyDescent="0.25">
      <c r="D855" s="104"/>
    </row>
    <row r="856" spans="4:4" x14ac:dyDescent="0.25">
      <c r="D856" s="104"/>
    </row>
    <row r="857" spans="4:4" x14ac:dyDescent="0.25">
      <c r="D857" s="104"/>
    </row>
    <row r="858" spans="4:4" x14ac:dyDescent="0.25">
      <c r="D858" s="104"/>
    </row>
    <row r="859" spans="4:4" x14ac:dyDescent="0.25">
      <c r="D859" s="104"/>
    </row>
    <row r="860" spans="4:4" x14ac:dyDescent="0.25">
      <c r="D860" s="104"/>
    </row>
    <row r="861" spans="4:4" x14ac:dyDescent="0.25">
      <c r="D861" s="104"/>
    </row>
    <row r="862" spans="4:4" x14ac:dyDescent="0.25">
      <c r="D862" s="104"/>
    </row>
    <row r="863" spans="4:4" x14ac:dyDescent="0.25">
      <c r="D863" s="104"/>
    </row>
    <row r="864" spans="4:4" x14ac:dyDescent="0.25">
      <c r="D864" s="104"/>
    </row>
    <row r="865" spans="4:4" x14ac:dyDescent="0.25">
      <c r="D865" s="104"/>
    </row>
  </sheetData>
  <mergeCells count="117">
    <mergeCell ref="A8:D8"/>
    <mergeCell ref="A9:D9"/>
    <mergeCell ref="A10:D10"/>
    <mergeCell ref="L9:N9"/>
    <mergeCell ref="L10:N10"/>
    <mergeCell ref="E9:K9"/>
    <mergeCell ref="E10:K10"/>
    <mergeCell ref="L8:N8"/>
    <mergeCell ref="K34:P34"/>
    <mergeCell ref="Q34:R34"/>
    <mergeCell ref="K27:L27"/>
    <mergeCell ref="K28:L28"/>
    <mergeCell ref="K26:L26"/>
    <mergeCell ref="K20:L20"/>
    <mergeCell ref="K22:L22"/>
    <mergeCell ref="K17:L17"/>
    <mergeCell ref="K23:L23"/>
    <mergeCell ref="K24:L24"/>
    <mergeCell ref="K18:L18"/>
    <mergeCell ref="K21:L21"/>
    <mergeCell ref="K33:R33"/>
    <mergeCell ref="K37:P37"/>
    <mergeCell ref="Q37:R37"/>
    <mergeCell ref="B48:C48"/>
    <mergeCell ref="S16:S19"/>
    <mergeCell ref="Q31:R31"/>
    <mergeCell ref="K16:L16"/>
    <mergeCell ref="K19:L19"/>
    <mergeCell ref="K25:L25"/>
    <mergeCell ref="K30:R30"/>
    <mergeCell ref="K31:P31"/>
    <mergeCell ref="B44:C44"/>
    <mergeCell ref="B42:C42"/>
    <mergeCell ref="B41:C41"/>
    <mergeCell ref="K36:P36"/>
    <mergeCell ref="B47:C47"/>
    <mergeCell ref="K35:P35"/>
    <mergeCell ref="B43:C43"/>
    <mergeCell ref="B46:C46"/>
    <mergeCell ref="B45:C45"/>
    <mergeCell ref="F39:Q39"/>
    <mergeCell ref="B50:C50"/>
    <mergeCell ref="B75:C75"/>
    <mergeCell ref="B74:C74"/>
    <mergeCell ref="B73:C73"/>
    <mergeCell ref="B72:C72"/>
    <mergeCell ref="B99:D99"/>
    <mergeCell ref="B79:C79"/>
    <mergeCell ref="B51:C51"/>
    <mergeCell ref="B78:C78"/>
    <mergeCell ref="B93:C93"/>
    <mergeCell ref="B94:C94"/>
    <mergeCell ref="B98:C98"/>
    <mergeCell ref="B95:C95"/>
    <mergeCell ref="B96:C96"/>
    <mergeCell ref="B97:C97"/>
    <mergeCell ref="C108:D108"/>
    <mergeCell ref="A2:F2"/>
    <mergeCell ref="B40:C40"/>
    <mergeCell ref="B80:C80"/>
    <mergeCell ref="B52:C52"/>
    <mergeCell ref="B77:C77"/>
    <mergeCell ref="B49:C49"/>
    <mergeCell ref="B53:C53"/>
    <mergeCell ref="A11:D11"/>
    <mergeCell ref="A12:D12"/>
    <mergeCell ref="A13:D13"/>
    <mergeCell ref="B82:C82"/>
    <mergeCell ref="B76:C76"/>
    <mergeCell ref="B81:C81"/>
    <mergeCell ref="B89:C89"/>
    <mergeCell ref="B92:C92"/>
    <mergeCell ref="B90:C90"/>
    <mergeCell ref="B83:C83"/>
    <mergeCell ref="B84:C84"/>
    <mergeCell ref="B87:C87"/>
    <mergeCell ref="B88:C88"/>
    <mergeCell ref="AG108:AJ108"/>
    <mergeCell ref="AG107:AJ107"/>
    <mergeCell ref="B91:C91"/>
    <mergeCell ref="Y108:AB108"/>
    <mergeCell ref="Y107:AB107"/>
    <mergeCell ref="U107:X107"/>
    <mergeCell ref="AC108:AF108"/>
    <mergeCell ref="E107:H107"/>
    <mergeCell ref="I107:L107"/>
    <mergeCell ref="M107:P107"/>
    <mergeCell ref="AS108:AV108"/>
    <mergeCell ref="AS107:AV107"/>
    <mergeCell ref="AO107:AR107"/>
    <mergeCell ref="AK107:AN107"/>
    <mergeCell ref="AK108:AN108"/>
    <mergeCell ref="AO108:AR108"/>
    <mergeCell ref="AC107:AF107"/>
    <mergeCell ref="Q108:T108"/>
    <mergeCell ref="Q107:T107"/>
    <mergeCell ref="U108:X108"/>
    <mergeCell ref="E14:F14"/>
    <mergeCell ref="M108:P108"/>
    <mergeCell ref="E108:H108"/>
    <mergeCell ref="I108:L108"/>
    <mergeCell ref="Q35:R35"/>
    <mergeCell ref="Q36:R36"/>
    <mergeCell ref="O14:R14"/>
    <mergeCell ref="E12:K12"/>
    <mergeCell ref="L12:N12"/>
    <mergeCell ref="L13:N13"/>
    <mergeCell ref="L14:N14"/>
    <mergeCell ref="A14:D14"/>
    <mergeCell ref="O11:R11"/>
    <mergeCell ref="O12:R12"/>
    <mergeCell ref="L11:N11"/>
    <mergeCell ref="E11:K11"/>
    <mergeCell ref="O13:R13"/>
    <mergeCell ref="O8:R8"/>
    <mergeCell ref="O9:R9"/>
    <mergeCell ref="O10:R10"/>
  </mergeCells>
  <phoneticPr fontId="0" type="noConversion"/>
  <conditionalFormatting sqref="Q17:Q27">
    <cfRule type="cellIs" dxfId="3" priority="1" stopIfTrue="1" operator="greaterThan">
      <formula>0</formula>
    </cfRule>
  </conditionalFormatting>
  <conditionalFormatting sqref="R17:R27">
    <cfRule type="cellIs" dxfId="2" priority="2" stopIfTrue="1" operator="greaterThan">
      <formula>1</formula>
    </cfRule>
  </conditionalFormatting>
  <conditionalFormatting sqref="Q36:R36">
    <cfRule type="cellIs" dxfId="1" priority="3" stopIfTrue="1" operator="greaterThan">
      <formula>1</formula>
    </cfRule>
  </conditionalFormatting>
  <conditionalFormatting sqref="Q37:R37">
    <cfRule type="cellIs" dxfId="0" priority="4" stopIfTrue="1" operator="greaterThan">
      <formula>1</formula>
    </cfRule>
  </conditionalFormatting>
  <dataValidations disablePrompts="1" count="4">
    <dataValidation type="list" allowBlank="1" showInputMessage="1" showErrorMessage="1" sqref="U97" xr:uid="{3E790FA3-7D14-42DD-8314-E9420AEF81E4}">
      <formula1>$C$122:$M$122</formula1>
    </dataValidation>
    <dataValidation type="list" allowBlank="1" showInputMessage="1" showErrorMessage="1" sqref="D41:D84" xr:uid="{FC4691DB-024B-4F21-8F89-28FB018ED8A8}">
      <formula1>$K$17:$K$27</formula1>
    </dataValidation>
    <dataValidation type="list" allowBlank="1" showInputMessage="1" showErrorMessage="1" sqref="E13" xr:uid="{B65E4773-17FB-4CC6-A6E8-462155A4C943}">
      <formula1>$A$125:$A$142</formula1>
    </dataValidation>
    <dataValidation type="list" allowBlank="1" showInputMessage="1" showErrorMessage="1" sqref="E14:F14" xr:uid="{E55DCEC1-8E5F-49E8-B7FE-079242606176}">
      <formula1>$F$40:$Q$40</formula1>
    </dataValidation>
  </dataValidations>
  <printOptions horizontalCentered="1"/>
  <pageMargins left="0.78740157480314965" right="0.78740157480314965" top="0.39370078740157483" bottom="0.59055118110236227" header="0.31496062992125984" footer="0.23622047244094491"/>
  <pageSetup paperSize="9" scale="57" orientation="portrait" r:id="rId1"/>
  <headerFooter alignWithMargins="0">
    <oddFooter>&amp;L&amp;8PHB Beilage 3.4-A / V2.0 / 01.07.2025
Voralge: ASTRA-D-F5FF3401/1680&amp;R&amp;8&amp;P/&amp;N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Deckblatt</vt:lpstr>
      <vt:lpstr>Deckblatt!A</vt:lpstr>
      <vt:lpstr>Deckblatt!B</vt:lpstr>
      <vt:lpstr>Deckblatt!Druckbereich</vt:lpstr>
    </vt:vector>
  </TitlesOfParts>
  <Company>JSAG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mph</dc:creator>
  <cp:lastModifiedBy>Schor Annina ASTRA</cp:lastModifiedBy>
  <cp:lastPrinted>2025-08-15T09:38:15Z</cp:lastPrinted>
  <dcterms:created xsi:type="dcterms:W3CDTF">2009-09-25T07:40:40Z</dcterms:created>
  <dcterms:modified xsi:type="dcterms:W3CDTF">2025-08-15T09:40:21Z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ASTRACFG@15.1700:Abs_Fachbereich">
    <vt:lpwstr/>
  </property>
  <property fmtid="{D5CDD505-2E9C-101B-9397-08002B2CF9AE}" pid="3" name="FSC#ASTRACFG@15.1700:Abs_Fachbereichsfunktion">
    <vt:lpwstr/>
  </property>
  <property fmtid="{D5CDD505-2E9C-101B-9397-08002B2CF9AE}" pid="4" name="FSC#ASTRACFG@15.1700:Absender_Fusszeilen">
    <vt:lpwstr>Bundesamt für Strassen ASTRA_x000d_
_x000d_
www.astra.admin.ch</vt:lpwstr>
  </property>
  <property fmtid="{D5CDD505-2E9C-101B-9397-08002B2CF9AE}" pid="5" name="FSC#ASTRACFG@15.1700:Abteilung">
    <vt:lpwstr/>
  </property>
  <property fmtid="{D5CDD505-2E9C-101B-9397-08002B2CF9AE}" pid="6" name="FSC#ASTRACFG@15.1700:Bereich">
    <vt:lpwstr/>
  </property>
  <property fmtid="{D5CDD505-2E9C-101B-9397-08002B2CF9AE}" pid="7" name="FSC#ASTRACFG@15.1700:Fachbereich">
    <vt:lpwstr/>
  </property>
  <property fmtid="{D5CDD505-2E9C-101B-9397-08002B2CF9AE}" pid="8" name="FSC#ASTRACFG@15.1700:FilialeOrt">
    <vt:lpwstr/>
  </property>
  <property fmtid="{D5CDD505-2E9C-101B-9397-08002B2CF9AE}" pid="9" name="FSC#ASTRACFG@15.1700:Funktion">
    <vt:lpwstr/>
  </property>
  <property fmtid="{D5CDD505-2E9C-101B-9397-08002B2CF9AE}" pid="10" name="FSC#ASTRACFG@15.1700:Postadresse">
    <vt:lpwstr/>
  </property>
  <property fmtid="{D5CDD505-2E9C-101B-9397-08002B2CF9AE}" pid="11" name="FSC#ASTRACFG@15.1700:Standortadresse">
    <vt:lpwstr/>
  </property>
  <property fmtid="{D5CDD505-2E9C-101B-9397-08002B2CF9AE}" pid="12" name="FSC#UVEKCFG@15.1700:Function">
    <vt:lpwstr/>
  </property>
  <property fmtid="{D5CDD505-2E9C-101B-9397-08002B2CF9AE}" pid="13" name="FSC#UVEKCFG@15.1700:FileRespOrg">
    <vt:lpwstr>Investitionsplanung/Stab West</vt:lpwstr>
  </property>
  <property fmtid="{D5CDD505-2E9C-101B-9397-08002B2CF9AE}" pid="14" name="FSC#UVEKCFG@15.1700:DefaultGroupFileResponsible">
    <vt:lpwstr/>
  </property>
  <property fmtid="{D5CDD505-2E9C-101B-9397-08002B2CF9AE}" pid="15" name="FSC#UVEKCFG@15.1700:FileRespFunction">
    <vt:lpwstr/>
  </property>
  <property fmtid="{D5CDD505-2E9C-101B-9397-08002B2CF9AE}" pid="16" name="FSC#UVEKCFG@15.1700:AssignedClassification">
    <vt:lpwstr/>
  </property>
  <property fmtid="{D5CDD505-2E9C-101B-9397-08002B2CF9AE}" pid="17" name="FSC#UVEKCFG@15.1700:AssignedClassificationCode">
    <vt:lpwstr/>
  </property>
  <property fmtid="{D5CDD505-2E9C-101B-9397-08002B2CF9AE}" pid="18" name="FSC#UVEKCFG@15.1700:FileResponsible">
    <vt:lpwstr/>
  </property>
  <property fmtid="{D5CDD505-2E9C-101B-9397-08002B2CF9AE}" pid="19" name="FSC#UVEKCFG@15.1700:FileResponsibleTel">
    <vt:lpwstr/>
  </property>
  <property fmtid="{D5CDD505-2E9C-101B-9397-08002B2CF9AE}" pid="20" name="FSC#UVEKCFG@15.1700:FileResponsibleEmail">
    <vt:lpwstr/>
  </property>
  <property fmtid="{D5CDD505-2E9C-101B-9397-08002B2CF9AE}" pid="21" name="FSC#UVEKCFG@15.1700:FileResponsibleFax">
    <vt:lpwstr/>
  </property>
  <property fmtid="{D5CDD505-2E9C-101B-9397-08002B2CF9AE}" pid="22" name="FSC#UVEKCFG@15.1700:FileResponsibleAddress">
    <vt:lpwstr/>
  </property>
  <property fmtid="{D5CDD505-2E9C-101B-9397-08002B2CF9AE}" pid="23" name="FSC#UVEKCFG@15.1700:FileResponsibleStreet">
    <vt:lpwstr/>
  </property>
  <property fmtid="{D5CDD505-2E9C-101B-9397-08002B2CF9AE}" pid="24" name="FSC#UVEKCFG@15.1700:FileResponsiblezipcode">
    <vt:lpwstr/>
  </property>
  <property fmtid="{D5CDD505-2E9C-101B-9397-08002B2CF9AE}" pid="25" name="FSC#UVEKCFG@15.1700:FileResponsiblecity">
    <vt:lpwstr/>
  </property>
  <property fmtid="{D5CDD505-2E9C-101B-9397-08002B2CF9AE}" pid="26" name="FSC#UVEKCFG@15.1700:FileResponsibleAbbreviation">
    <vt:lpwstr/>
  </property>
  <property fmtid="{D5CDD505-2E9C-101B-9397-08002B2CF9AE}" pid="27" name="FSC#UVEKCFG@15.1700:FileRespOrgHome">
    <vt:lpwstr/>
  </property>
  <property fmtid="{D5CDD505-2E9C-101B-9397-08002B2CF9AE}" pid="28" name="FSC#UVEKCFG@15.1700:CurrUserAbbreviation">
    <vt:lpwstr>Tss</vt:lpwstr>
  </property>
  <property fmtid="{D5CDD505-2E9C-101B-9397-08002B2CF9AE}" pid="29" name="FSC#UVEKCFG@15.1700:CategoryReference">
    <vt:lpwstr>582-10</vt:lpwstr>
  </property>
  <property fmtid="{D5CDD505-2E9C-101B-9397-08002B2CF9AE}" pid="30" name="FSC#UVEKCFG@15.1700:cooAddress">
    <vt:lpwstr>COO.2045.100.2.6677647</vt:lpwstr>
  </property>
  <property fmtid="{D5CDD505-2E9C-101B-9397-08002B2CF9AE}" pid="31" name="FSC#UVEKCFG@15.1700:sleeveFileReference">
    <vt:lpwstr/>
  </property>
  <property fmtid="{D5CDD505-2E9C-101B-9397-08002B2CF9AE}" pid="32" name="FSC#UVEKCFG@15.1700:BureauName">
    <vt:lpwstr>Bundesamt für Strassen</vt:lpwstr>
  </property>
  <property fmtid="{D5CDD505-2E9C-101B-9397-08002B2CF9AE}" pid="33" name="FSC#UVEKCFG@15.1700:BureauShortName">
    <vt:lpwstr>ASTRA</vt:lpwstr>
  </property>
  <property fmtid="{D5CDD505-2E9C-101B-9397-08002B2CF9AE}" pid="34" name="FSC#UVEKCFG@15.1700:BureauWebsite">
    <vt:lpwstr>www.astra.admin.ch</vt:lpwstr>
  </property>
  <property fmtid="{D5CDD505-2E9C-101B-9397-08002B2CF9AE}" pid="35" name="FSC#UVEKCFG@15.1700:SubFileTitle">
    <vt:lpwstr>PHB_Beilage 3.4-A Rapportdeckblatt (Stunden- und Cashausschöpfung)</vt:lpwstr>
  </property>
  <property fmtid="{D5CDD505-2E9C-101B-9397-08002B2CF9AE}" pid="36" name="FSC#UVEKCFG@15.1700:ForeignNumber">
    <vt:lpwstr/>
  </property>
  <property fmtid="{D5CDD505-2E9C-101B-9397-08002B2CF9AE}" pid="37" name="FSC#UVEKCFG@15.1700:Amtstitel">
    <vt:lpwstr/>
  </property>
  <property fmtid="{D5CDD505-2E9C-101B-9397-08002B2CF9AE}" pid="38" name="FSC#UVEKCFG@15.1700:ZusendungAm">
    <vt:lpwstr/>
  </property>
  <property fmtid="{D5CDD505-2E9C-101B-9397-08002B2CF9AE}" pid="39" name="FSC#UVEKCFG@15.1700:SignerLeft">
    <vt:lpwstr/>
  </property>
  <property fmtid="{D5CDD505-2E9C-101B-9397-08002B2CF9AE}" pid="40" name="FSC#UVEKCFG@15.1700:SignerRight">
    <vt:lpwstr/>
  </property>
  <property fmtid="{D5CDD505-2E9C-101B-9397-08002B2CF9AE}" pid="41" name="FSC#UVEKCFG@15.1700:SignerLeftJobTitle">
    <vt:lpwstr/>
  </property>
  <property fmtid="{D5CDD505-2E9C-101B-9397-08002B2CF9AE}" pid="42" name="FSC#UVEKCFG@15.1700:SignerRightJobTitle">
    <vt:lpwstr/>
  </property>
  <property fmtid="{D5CDD505-2E9C-101B-9397-08002B2CF9AE}" pid="43" name="FSC#UVEKCFG@15.1700:SignerLeftFunction">
    <vt:lpwstr/>
  </property>
  <property fmtid="{D5CDD505-2E9C-101B-9397-08002B2CF9AE}" pid="44" name="FSC#UVEKCFG@15.1700:SignerRightFunction">
    <vt:lpwstr/>
  </property>
  <property fmtid="{D5CDD505-2E9C-101B-9397-08002B2CF9AE}" pid="45" name="FSC#UVEKCFG@15.1700:SignerLeftUserRoleGroup">
    <vt:lpwstr/>
  </property>
  <property fmtid="{D5CDD505-2E9C-101B-9397-08002B2CF9AE}" pid="46" name="FSC#UVEKCFG@15.1700:SignerRightUserRoleGroup">
    <vt:lpwstr/>
  </property>
  <property fmtid="{D5CDD505-2E9C-101B-9397-08002B2CF9AE}" pid="47" name="FSC#UVEKCFG@15.1700:DocumentNumber">
    <vt:lpwstr>Q265-1028</vt:lpwstr>
  </property>
  <property fmtid="{D5CDD505-2E9C-101B-9397-08002B2CF9AE}" pid="48" name="FSC#UVEKCFG@15.1700:AssignmentNumber">
    <vt:lpwstr/>
  </property>
  <property fmtid="{D5CDD505-2E9C-101B-9397-08002B2CF9AE}" pid="49" name="FSC#UVEKCFG@15.1700:EM_Personal">
    <vt:lpwstr/>
  </property>
  <property fmtid="{D5CDD505-2E9C-101B-9397-08002B2CF9AE}" pid="50" name="FSC#UVEKCFG@15.1700:EM_Geschlecht">
    <vt:lpwstr/>
  </property>
  <property fmtid="{D5CDD505-2E9C-101B-9397-08002B2CF9AE}" pid="51" name="FSC#UVEKCFG@15.1700:EM_GebDatum">
    <vt:lpwstr/>
  </property>
  <property fmtid="{D5CDD505-2E9C-101B-9397-08002B2CF9AE}" pid="52" name="FSC#UVEKCFG@15.1700:EM_Funktion">
    <vt:lpwstr/>
  </property>
  <property fmtid="{D5CDD505-2E9C-101B-9397-08002B2CF9AE}" pid="53" name="FSC#UVEKCFG@15.1700:EM_Beruf">
    <vt:lpwstr/>
  </property>
  <property fmtid="{D5CDD505-2E9C-101B-9397-08002B2CF9AE}" pid="54" name="FSC#UVEKCFG@15.1700:EM_SVNR">
    <vt:lpwstr/>
  </property>
  <property fmtid="{D5CDD505-2E9C-101B-9397-08002B2CF9AE}" pid="55" name="FSC#UVEKCFG@15.1700:EM_Familienstand">
    <vt:lpwstr/>
  </property>
  <property fmtid="{D5CDD505-2E9C-101B-9397-08002B2CF9AE}" pid="56" name="FSC#UVEKCFG@15.1700:EM_Muttersprache">
    <vt:lpwstr/>
  </property>
  <property fmtid="{D5CDD505-2E9C-101B-9397-08002B2CF9AE}" pid="57" name="FSC#UVEKCFG@15.1700:EM_Geboren_in">
    <vt:lpwstr/>
  </property>
  <property fmtid="{D5CDD505-2E9C-101B-9397-08002B2CF9AE}" pid="58" name="FSC#UVEKCFG@15.1700:EM_Briefanrede">
    <vt:lpwstr/>
  </property>
  <property fmtid="{D5CDD505-2E9C-101B-9397-08002B2CF9AE}" pid="59" name="FSC#UVEKCFG@15.1700:EM_Kommunikationssprache">
    <vt:lpwstr/>
  </property>
  <property fmtid="{D5CDD505-2E9C-101B-9397-08002B2CF9AE}" pid="60" name="FSC#UVEKCFG@15.1700:EM_Webseite">
    <vt:lpwstr/>
  </property>
  <property fmtid="{D5CDD505-2E9C-101B-9397-08002B2CF9AE}" pid="61" name="FSC#UVEKCFG@15.1700:EM_TelNr_Business">
    <vt:lpwstr/>
  </property>
  <property fmtid="{D5CDD505-2E9C-101B-9397-08002B2CF9AE}" pid="62" name="FSC#UVEKCFG@15.1700:EM_TelNr_Private">
    <vt:lpwstr/>
  </property>
  <property fmtid="{D5CDD505-2E9C-101B-9397-08002B2CF9AE}" pid="63" name="FSC#UVEKCFG@15.1700:EM_TelNr_Mobile">
    <vt:lpwstr/>
  </property>
  <property fmtid="{D5CDD505-2E9C-101B-9397-08002B2CF9AE}" pid="64" name="FSC#UVEKCFG@15.1700:EM_TelNr_Other">
    <vt:lpwstr/>
  </property>
  <property fmtid="{D5CDD505-2E9C-101B-9397-08002B2CF9AE}" pid="65" name="FSC#UVEKCFG@15.1700:EM_TelNr_Fax">
    <vt:lpwstr/>
  </property>
  <property fmtid="{D5CDD505-2E9C-101B-9397-08002B2CF9AE}" pid="66" name="FSC#UVEKCFG@15.1700:EM_EMail1">
    <vt:lpwstr/>
  </property>
  <property fmtid="{D5CDD505-2E9C-101B-9397-08002B2CF9AE}" pid="67" name="FSC#UVEKCFG@15.1700:EM_EMail2">
    <vt:lpwstr/>
  </property>
  <property fmtid="{D5CDD505-2E9C-101B-9397-08002B2CF9AE}" pid="68" name="FSC#UVEKCFG@15.1700:EM_EMail3">
    <vt:lpwstr/>
  </property>
  <property fmtid="{D5CDD505-2E9C-101B-9397-08002B2CF9AE}" pid="69" name="FSC#UVEKCFG@15.1700:EM_Name">
    <vt:lpwstr/>
  </property>
  <property fmtid="{D5CDD505-2E9C-101B-9397-08002B2CF9AE}" pid="70" name="FSC#UVEKCFG@15.1700:EM_UID">
    <vt:lpwstr/>
  </property>
  <property fmtid="{D5CDD505-2E9C-101B-9397-08002B2CF9AE}" pid="71" name="FSC#UVEKCFG@15.1700:EM_Rechtsform">
    <vt:lpwstr/>
  </property>
  <property fmtid="{D5CDD505-2E9C-101B-9397-08002B2CF9AE}" pid="72" name="FSC#UVEKCFG@15.1700:EM_Klassifizierung">
    <vt:lpwstr/>
  </property>
  <property fmtid="{D5CDD505-2E9C-101B-9397-08002B2CF9AE}" pid="73" name="FSC#UVEKCFG@15.1700:EM_Gruendungsjahr">
    <vt:lpwstr/>
  </property>
  <property fmtid="{D5CDD505-2E9C-101B-9397-08002B2CF9AE}" pid="74" name="FSC#UVEKCFG@15.1700:EM_Versandart">
    <vt:lpwstr>B-Post</vt:lpwstr>
  </property>
  <property fmtid="{D5CDD505-2E9C-101B-9397-08002B2CF9AE}" pid="75" name="FSC#UVEKCFG@15.1700:EM_Versandvermek">
    <vt:lpwstr/>
  </property>
  <property fmtid="{D5CDD505-2E9C-101B-9397-08002B2CF9AE}" pid="76" name="FSC#UVEKCFG@15.1700:EM_Anrede">
    <vt:lpwstr/>
  </property>
  <property fmtid="{D5CDD505-2E9C-101B-9397-08002B2CF9AE}" pid="77" name="FSC#UVEKCFG@15.1700:EM_Titel">
    <vt:lpwstr/>
  </property>
  <property fmtid="{D5CDD505-2E9C-101B-9397-08002B2CF9AE}" pid="78" name="FSC#UVEKCFG@15.1700:EM_Nachgestellter_Titel">
    <vt:lpwstr/>
  </property>
  <property fmtid="{D5CDD505-2E9C-101B-9397-08002B2CF9AE}" pid="79" name="FSC#UVEKCFG@15.1700:EM_Vorname">
    <vt:lpwstr/>
  </property>
  <property fmtid="{D5CDD505-2E9C-101B-9397-08002B2CF9AE}" pid="80" name="FSC#UVEKCFG@15.1700:EM_Nachname">
    <vt:lpwstr/>
  </property>
  <property fmtid="{D5CDD505-2E9C-101B-9397-08002B2CF9AE}" pid="81" name="FSC#UVEKCFG@15.1700:EM_Kurzbezeichnung">
    <vt:lpwstr/>
  </property>
  <property fmtid="{D5CDD505-2E9C-101B-9397-08002B2CF9AE}" pid="82" name="FSC#UVEKCFG@15.1700:EM_Organisations_Zeile_1">
    <vt:lpwstr/>
  </property>
  <property fmtid="{D5CDD505-2E9C-101B-9397-08002B2CF9AE}" pid="83" name="FSC#UVEKCFG@15.1700:EM_Organisations_Zeile_2">
    <vt:lpwstr/>
  </property>
  <property fmtid="{D5CDD505-2E9C-101B-9397-08002B2CF9AE}" pid="84" name="FSC#UVEKCFG@15.1700:EM_Organisations_Zeile_3">
    <vt:lpwstr/>
  </property>
  <property fmtid="{D5CDD505-2E9C-101B-9397-08002B2CF9AE}" pid="85" name="FSC#UVEKCFG@15.1700:EM_Strasse">
    <vt:lpwstr/>
  </property>
  <property fmtid="{D5CDD505-2E9C-101B-9397-08002B2CF9AE}" pid="86" name="FSC#UVEKCFG@15.1700:EM_Hausnummer">
    <vt:lpwstr/>
  </property>
  <property fmtid="{D5CDD505-2E9C-101B-9397-08002B2CF9AE}" pid="87" name="FSC#UVEKCFG@15.1700:EM_Strasse2">
    <vt:lpwstr/>
  </property>
  <property fmtid="{D5CDD505-2E9C-101B-9397-08002B2CF9AE}" pid="88" name="FSC#UVEKCFG@15.1700:EM_Hausnummer_Zusatz">
    <vt:lpwstr/>
  </property>
  <property fmtid="{D5CDD505-2E9C-101B-9397-08002B2CF9AE}" pid="89" name="FSC#UVEKCFG@15.1700:EM_Postfach">
    <vt:lpwstr/>
  </property>
  <property fmtid="{D5CDD505-2E9C-101B-9397-08002B2CF9AE}" pid="90" name="FSC#UVEKCFG@15.1700:EM_PLZ">
    <vt:lpwstr/>
  </property>
  <property fmtid="{D5CDD505-2E9C-101B-9397-08002B2CF9AE}" pid="91" name="FSC#UVEKCFG@15.1700:EM_Ort">
    <vt:lpwstr/>
  </property>
  <property fmtid="{D5CDD505-2E9C-101B-9397-08002B2CF9AE}" pid="92" name="FSC#UVEKCFG@15.1700:EM_Land">
    <vt:lpwstr/>
  </property>
  <property fmtid="{D5CDD505-2E9C-101B-9397-08002B2CF9AE}" pid="93" name="FSC#UVEKCFG@15.1700:EM_E_Mail_Adresse">
    <vt:lpwstr/>
  </property>
  <property fmtid="{D5CDD505-2E9C-101B-9397-08002B2CF9AE}" pid="94" name="FSC#UVEKCFG@15.1700:EM_Funktionsbezeichnung">
    <vt:lpwstr/>
  </property>
  <property fmtid="{D5CDD505-2E9C-101B-9397-08002B2CF9AE}" pid="95" name="FSC#UVEKCFG@15.1700:EM_Serienbrieffeld_1">
    <vt:lpwstr/>
  </property>
  <property fmtid="{D5CDD505-2E9C-101B-9397-08002B2CF9AE}" pid="96" name="FSC#UVEKCFG@15.1700:EM_Serienbrieffeld_2">
    <vt:lpwstr/>
  </property>
  <property fmtid="{D5CDD505-2E9C-101B-9397-08002B2CF9AE}" pid="97" name="FSC#UVEKCFG@15.1700:EM_Serienbrieffeld_3">
    <vt:lpwstr/>
  </property>
  <property fmtid="{D5CDD505-2E9C-101B-9397-08002B2CF9AE}" pid="98" name="FSC#UVEKCFG@15.1700:EM_Serienbrieffeld_4">
    <vt:lpwstr/>
  </property>
  <property fmtid="{D5CDD505-2E9C-101B-9397-08002B2CF9AE}" pid="99" name="FSC#UVEKCFG@15.1700:EM_Serienbrieffeld_5">
    <vt:lpwstr/>
  </property>
  <property fmtid="{D5CDD505-2E9C-101B-9397-08002B2CF9AE}" pid="100" name="FSC#UVEKCFG@15.1700:EM_Address">
    <vt:lpwstr/>
  </property>
  <property fmtid="{D5CDD505-2E9C-101B-9397-08002B2CF9AE}" pid="101" name="FSC#UVEKCFG@15.1700:Abs_Nachname">
    <vt:lpwstr/>
  </property>
  <property fmtid="{D5CDD505-2E9C-101B-9397-08002B2CF9AE}" pid="102" name="FSC#UVEKCFG@15.1700:Abs_Vorname">
    <vt:lpwstr/>
  </property>
  <property fmtid="{D5CDD505-2E9C-101B-9397-08002B2CF9AE}" pid="103" name="FSC#UVEKCFG@15.1700:Abs_Zeichen">
    <vt:lpwstr/>
  </property>
  <property fmtid="{D5CDD505-2E9C-101B-9397-08002B2CF9AE}" pid="104" name="FSC#UVEKCFG@15.1700:Anrede">
    <vt:lpwstr/>
  </property>
  <property fmtid="{D5CDD505-2E9C-101B-9397-08002B2CF9AE}" pid="105" name="FSC#UVEKCFG@15.1700:EM_Versandartspez">
    <vt:lpwstr/>
  </property>
  <property fmtid="{D5CDD505-2E9C-101B-9397-08002B2CF9AE}" pid="106" name="FSC#UVEKCFG@15.1700:Briefdatum">
    <vt:lpwstr>30.06.2017</vt:lpwstr>
  </property>
  <property fmtid="{D5CDD505-2E9C-101B-9397-08002B2CF9AE}" pid="107" name="FSC#UVEKCFG@15.1700:Empf_Zeichen">
    <vt:lpwstr/>
  </property>
  <property fmtid="{D5CDD505-2E9C-101B-9397-08002B2CF9AE}" pid="108" name="FSC#UVEKCFG@15.1700:FilialePLZ">
    <vt:lpwstr/>
  </property>
  <property fmtid="{D5CDD505-2E9C-101B-9397-08002B2CF9AE}" pid="109" name="FSC#UVEKCFG@15.1700:Gegenstand">
    <vt:lpwstr>BETREFF</vt:lpwstr>
  </property>
  <property fmtid="{D5CDD505-2E9C-101B-9397-08002B2CF9AE}" pid="110" name="FSC#UVEKCFG@15.1700:Nummer">
    <vt:lpwstr>Q265-1028</vt:lpwstr>
  </property>
  <property fmtid="{D5CDD505-2E9C-101B-9397-08002B2CF9AE}" pid="111" name="FSC#UVEKCFG@15.1700:Unterschrift_Nachname">
    <vt:lpwstr/>
  </property>
  <property fmtid="{D5CDD505-2E9C-101B-9397-08002B2CF9AE}" pid="112" name="FSC#UVEKCFG@15.1700:Unterschrift_Vorname">
    <vt:lpwstr/>
  </property>
  <property fmtid="{D5CDD505-2E9C-101B-9397-08002B2CF9AE}" pid="113" name="FSC#COOELAK@1.1001:Subject">
    <vt:lpwstr/>
  </property>
  <property fmtid="{D5CDD505-2E9C-101B-9397-08002B2CF9AE}" pid="114" name="FSC#COOELAK@1.1001:FileReference">
    <vt:lpwstr>582-10-01283</vt:lpwstr>
  </property>
  <property fmtid="{D5CDD505-2E9C-101B-9397-08002B2CF9AE}" pid="115" name="FSC#COOELAK@1.1001:FileRefYear">
    <vt:lpwstr>2015</vt:lpwstr>
  </property>
  <property fmtid="{D5CDD505-2E9C-101B-9397-08002B2CF9AE}" pid="116" name="FSC#COOELAK@1.1001:FileRefOrdinal">
    <vt:lpwstr>1283</vt:lpwstr>
  </property>
  <property fmtid="{D5CDD505-2E9C-101B-9397-08002B2CF9AE}" pid="117" name="FSC#COOELAK@1.1001:FileRefOU">
    <vt:lpwstr>EB</vt:lpwstr>
  </property>
  <property fmtid="{D5CDD505-2E9C-101B-9397-08002B2CF9AE}" pid="118" name="FSC#COOELAK@1.1001:Organization">
    <vt:lpwstr/>
  </property>
  <property fmtid="{D5CDD505-2E9C-101B-9397-08002B2CF9AE}" pid="119" name="FSC#COOELAK@1.1001:Owner">
    <vt:lpwstr>Tschäppeler Serge, Bern</vt:lpwstr>
  </property>
  <property fmtid="{D5CDD505-2E9C-101B-9397-08002B2CF9AE}" pid="120" name="FSC#COOELAK@1.1001:OwnerExtension">
    <vt:lpwstr>+41 58 462 95 73</vt:lpwstr>
  </property>
  <property fmtid="{D5CDD505-2E9C-101B-9397-08002B2CF9AE}" pid="121" name="FSC#COOELAK@1.1001:OwnerFaxExtension">
    <vt:lpwstr>+41 58 463 23 03</vt:lpwstr>
  </property>
  <property fmtid="{D5CDD505-2E9C-101B-9397-08002B2CF9AE}" pid="122" name="FSC#COOELAK@1.1001:DispatchedBy">
    <vt:lpwstr/>
  </property>
  <property fmtid="{D5CDD505-2E9C-101B-9397-08002B2CF9AE}" pid="123" name="FSC#COOELAK@1.1001:DispatchedAt">
    <vt:lpwstr/>
  </property>
  <property fmtid="{D5CDD505-2E9C-101B-9397-08002B2CF9AE}" pid="124" name="FSC#COOELAK@1.1001:ApprovedBy">
    <vt:lpwstr>Tschäppeler Serge, Bern</vt:lpwstr>
  </property>
  <property fmtid="{D5CDD505-2E9C-101B-9397-08002B2CF9AE}" pid="125" name="FSC#COOELAK@1.1001:ApprovedAt">
    <vt:lpwstr>30.06.2017</vt:lpwstr>
  </property>
  <property fmtid="{D5CDD505-2E9C-101B-9397-08002B2CF9AE}" pid="126" name="FSC#COOELAK@1.1001:Department">
    <vt:lpwstr/>
  </property>
  <property fmtid="{D5CDD505-2E9C-101B-9397-08002B2CF9AE}" pid="127" name="FSC#COOELAK@1.1001:CreatedAt">
    <vt:lpwstr>30.06.2017</vt:lpwstr>
  </property>
  <property fmtid="{D5CDD505-2E9C-101B-9397-08002B2CF9AE}" pid="128" name="FSC#COOELAK@1.1001:OU">
    <vt:lpwstr>Investitionsplanung/Stab West (ASTRA)</vt:lpwstr>
  </property>
  <property fmtid="{D5CDD505-2E9C-101B-9397-08002B2CF9AE}" pid="129" name="FSC#COOELAK@1.1001:Priority">
    <vt:lpwstr> ()</vt:lpwstr>
  </property>
  <property fmtid="{D5CDD505-2E9C-101B-9397-08002B2CF9AE}" pid="130" name="FSC#COOELAK@1.1001:ObjBarCode">
    <vt:lpwstr>*COO.2045.100.2.6677647*</vt:lpwstr>
  </property>
  <property fmtid="{D5CDD505-2E9C-101B-9397-08002B2CF9AE}" pid="131" name="FSC#COOELAK@1.1001:RefBarCode">
    <vt:lpwstr>*COO.2045.100.2.6677648*</vt:lpwstr>
  </property>
  <property fmtid="{D5CDD505-2E9C-101B-9397-08002B2CF9AE}" pid="132" name="FSC#COOELAK@1.1001:FileRefBarCode">
    <vt:lpwstr>*582-10-01283*</vt:lpwstr>
  </property>
  <property fmtid="{D5CDD505-2E9C-101B-9397-08002B2CF9AE}" pid="133" name="FSC#COOELAK@1.1001:ExternalRef">
    <vt:lpwstr/>
  </property>
  <property fmtid="{D5CDD505-2E9C-101B-9397-08002B2CF9AE}" pid="134" name="FSC#COOELAK@1.1001:IncomingNumber">
    <vt:lpwstr/>
  </property>
  <property fmtid="{D5CDD505-2E9C-101B-9397-08002B2CF9AE}" pid="135" name="FSC#COOELAK@1.1001:IncomingSubject">
    <vt:lpwstr/>
  </property>
  <property fmtid="{D5CDD505-2E9C-101B-9397-08002B2CF9AE}" pid="136" name="FSC#COOELAK@1.1001:ProcessResponsible">
    <vt:lpwstr>Tschäppeler Serge, Bern</vt:lpwstr>
  </property>
  <property fmtid="{D5CDD505-2E9C-101B-9397-08002B2CF9AE}" pid="137" name="FSC#COOELAK@1.1001:ProcessResponsiblePhone">
    <vt:lpwstr>+41 58 462 95 73</vt:lpwstr>
  </property>
  <property fmtid="{D5CDD505-2E9C-101B-9397-08002B2CF9AE}" pid="138" name="FSC#COOELAK@1.1001:ProcessResponsibleMail">
    <vt:lpwstr>serge.tschaeppeler@astra.admin.ch</vt:lpwstr>
  </property>
  <property fmtid="{D5CDD505-2E9C-101B-9397-08002B2CF9AE}" pid="139" name="FSC#COOELAK@1.1001:ProcessResponsibleFax">
    <vt:lpwstr>+41 58 463 23 03</vt:lpwstr>
  </property>
  <property fmtid="{D5CDD505-2E9C-101B-9397-08002B2CF9AE}" pid="140" name="FSC#COOELAK@1.1001:ApproverFirstName">
    <vt:lpwstr>Serge</vt:lpwstr>
  </property>
  <property fmtid="{D5CDD505-2E9C-101B-9397-08002B2CF9AE}" pid="141" name="FSC#COOELAK@1.1001:ApproverSurName">
    <vt:lpwstr>Tschäppeler</vt:lpwstr>
  </property>
  <property fmtid="{D5CDD505-2E9C-101B-9397-08002B2CF9AE}" pid="142" name="FSC#COOELAK@1.1001:ApproverTitle">
    <vt:lpwstr/>
  </property>
  <property fmtid="{D5CDD505-2E9C-101B-9397-08002B2CF9AE}" pid="143" name="FSC#COOELAK@1.1001:ExternalDate">
    <vt:lpwstr/>
  </property>
  <property fmtid="{D5CDD505-2E9C-101B-9397-08002B2CF9AE}" pid="144" name="FSC#COOELAK@1.1001:SettlementApprovedAt">
    <vt:lpwstr/>
  </property>
  <property fmtid="{D5CDD505-2E9C-101B-9397-08002B2CF9AE}" pid="145" name="FSC#COOELAK@1.1001:BaseNumber">
    <vt:lpwstr>582-10</vt:lpwstr>
  </property>
  <property fmtid="{D5CDD505-2E9C-101B-9397-08002B2CF9AE}" pid="146" name="FSC#COOELAK@1.1001:CurrentUserRolePos">
    <vt:lpwstr>Sachbearbeiter/in</vt:lpwstr>
  </property>
  <property fmtid="{D5CDD505-2E9C-101B-9397-08002B2CF9AE}" pid="147" name="FSC#COOELAK@1.1001:CurrentUserEmail">
    <vt:lpwstr>serge.tschaeppeler@astra.admin.ch</vt:lpwstr>
  </property>
  <property fmtid="{D5CDD505-2E9C-101B-9397-08002B2CF9AE}" pid="148" name="FSC#ELAKGOV@1.1001:PersonalSubjGender">
    <vt:lpwstr/>
  </property>
  <property fmtid="{D5CDD505-2E9C-101B-9397-08002B2CF9AE}" pid="149" name="FSC#ELAKGOV@1.1001:PersonalSubjFirstName">
    <vt:lpwstr/>
  </property>
  <property fmtid="{D5CDD505-2E9C-101B-9397-08002B2CF9AE}" pid="150" name="FSC#ELAKGOV@1.1001:PersonalSubjSurName">
    <vt:lpwstr/>
  </property>
  <property fmtid="{D5CDD505-2E9C-101B-9397-08002B2CF9AE}" pid="151" name="FSC#ELAKGOV@1.1001:PersonalSubjSalutation">
    <vt:lpwstr/>
  </property>
  <property fmtid="{D5CDD505-2E9C-101B-9397-08002B2CF9AE}" pid="152" name="FSC#ELAKGOV@1.1001:PersonalSubjAddress">
    <vt:lpwstr/>
  </property>
  <property fmtid="{D5CDD505-2E9C-101B-9397-08002B2CF9AE}" pid="153" name="FSC#ATSTATECFG@1.1001:Office">
    <vt:lpwstr/>
  </property>
  <property fmtid="{D5CDD505-2E9C-101B-9397-08002B2CF9AE}" pid="154" name="FSC#ATSTATECFG@1.1001:Agent">
    <vt:lpwstr/>
  </property>
  <property fmtid="{D5CDD505-2E9C-101B-9397-08002B2CF9AE}" pid="155" name="FSC#ATSTATECFG@1.1001:AgentPhone">
    <vt:lpwstr/>
  </property>
  <property fmtid="{D5CDD505-2E9C-101B-9397-08002B2CF9AE}" pid="156" name="FSC#ATSTATECFG@1.1001:DepartmentFax">
    <vt:lpwstr/>
  </property>
  <property fmtid="{D5CDD505-2E9C-101B-9397-08002B2CF9AE}" pid="157" name="FSC#ATSTATECFG@1.1001:DepartmentEmail">
    <vt:lpwstr/>
  </property>
  <property fmtid="{D5CDD505-2E9C-101B-9397-08002B2CF9AE}" pid="158" name="FSC#ATSTATECFG@1.1001:SubfileDate">
    <vt:lpwstr/>
  </property>
  <property fmtid="{D5CDD505-2E9C-101B-9397-08002B2CF9AE}" pid="159" name="FSC#ATSTATECFG@1.1001:SubfileSubject">
    <vt:lpwstr>PHB_Beilage 3.4-A Rapportdeckblatt (Stunden- und Cashausschöpfung)</vt:lpwstr>
  </property>
  <property fmtid="{D5CDD505-2E9C-101B-9397-08002B2CF9AE}" pid="160" name="FSC#ATSTATECFG@1.1001:DepartmentZipCode">
    <vt:lpwstr/>
  </property>
  <property fmtid="{D5CDD505-2E9C-101B-9397-08002B2CF9AE}" pid="161" name="FSC#ATSTATECFG@1.1001:DepartmentCountry">
    <vt:lpwstr/>
  </property>
  <property fmtid="{D5CDD505-2E9C-101B-9397-08002B2CF9AE}" pid="162" name="FSC#ATSTATECFG@1.1001:DepartmentCity">
    <vt:lpwstr/>
  </property>
  <property fmtid="{D5CDD505-2E9C-101B-9397-08002B2CF9AE}" pid="163" name="FSC#ATSTATECFG@1.1001:DepartmentStreet">
    <vt:lpwstr/>
  </property>
  <property fmtid="{D5CDD505-2E9C-101B-9397-08002B2CF9AE}" pid="164" name="FSC#ATSTATECFG@1.1001:DepartmentDVR">
    <vt:lpwstr/>
  </property>
  <property fmtid="{D5CDD505-2E9C-101B-9397-08002B2CF9AE}" pid="165" name="FSC#ATSTATECFG@1.1001:DepartmentUID">
    <vt:lpwstr/>
  </property>
  <property fmtid="{D5CDD505-2E9C-101B-9397-08002B2CF9AE}" pid="166" name="FSC#ATSTATECFG@1.1001:SubfileReference">
    <vt:lpwstr>582-10-01283/00001</vt:lpwstr>
  </property>
  <property fmtid="{D5CDD505-2E9C-101B-9397-08002B2CF9AE}" pid="167" name="FSC#ATSTATECFG@1.1001:Clause">
    <vt:lpwstr/>
  </property>
  <property fmtid="{D5CDD505-2E9C-101B-9397-08002B2CF9AE}" pid="168" name="FSC#ATSTATECFG@1.1001:ApprovedSignature">
    <vt:lpwstr>Serge Tschäppeler</vt:lpwstr>
  </property>
  <property fmtid="{D5CDD505-2E9C-101B-9397-08002B2CF9AE}" pid="169" name="FSC#ATSTATECFG@1.1001:BankAccount">
    <vt:lpwstr/>
  </property>
  <property fmtid="{D5CDD505-2E9C-101B-9397-08002B2CF9AE}" pid="170" name="FSC#ATSTATECFG@1.1001:BankAccountOwner">
    <vt:lpwstr/>
  </property>
  <property fmtid="{D5CDD505-2E9C-101B-9397-08002B2CF9AE}" pid="171" name="FSC#ATSTATECFG@1.1001:BankInstitute">
    <vt:lpwstr/>
  </property>
  <property fmtid="{D5CDD505-2E9C-101B-9397-08002B2CF9AE}" pid="172" name="FSC#ATSTATECFG@1.1001:BankAccountID">
    <vt:lpwstr/>
  </property>
  <property fmtid="{D5CDD505-2E9C-101B-9397-08002B2CF9AE}" pid="173" name="FSC#ATSTATECFG@1.1001:BankAccountIBAN">
    <vt:lpwstr/>
  </property>
  <property fmtid="{D5CDD505-2E9C-101B-9397-08002B2CF9AE}" pid="174" name="FSC#ATSTATECFG@1.1001:BankAccountBIC">
    <vt:lpwstr/>
  </property>
  <property fmtid="{D5CDD505-2E9C-101B-9397-08002B2CF9AE}" pid="175" name="FSC#ATSTATECFG@1.1001:BankName">
    <vt:lpwstr/>
  </property>
  <property fmtid="{D5CDD505-2E9C-101B-9397-08002B2CF9AE}" pid="176" name="FSC#COOSYSTEM@1.1:Container">
    <vt:lpwstr>COO.2045.100.2.6677647</vt:lpwstr>
  </property>
  <property fmtid="{D5CDD505-2E9C-101B-9397-08002B2CF9AE}" pid="177" name="FSC#FSCFOLIO@1.1001:docpropproject">
    <vt:lpwstr/>
  </property>
  <property fmtid="{D5CDD505-2E9C-101B-9397-08002B2CF9AE}" pid="178" name="FSC$NOPARSEFILE">
    <vt:bool>true</vt:bool>
  </property>
  <property fmtid="{D5CDD505-2E9C-101B-9397-08002B2CF9AE}" pid="179" name="MSIP_Label_245c3252-146d-46f3-8062-82cd8c8d7e7d_Enabled">
    <vt:lpwstr>true</vt:lpwstr>
  </property>
  <property fmtid="{D5CDD505-2E9C-101B-9397-08002B2CF9AE}" pid="180" name="MSIP_Label_245c3252-146d-46f3-8062-82cd8c8d7e7d_SetDate">
    <vt:lpwstr>2025-08-15T09:28:06Z</vt:lpwstr>
  </property>
  <property fmtid="{D5CDD505-2E9C-101B-9397-08002B2CF9AE}" pid="181" name="MSIP_Label_245c3252-146d-46f3-8062-82cd8c8d7e7d_Method">
    <vt:lpwstr>Privileged</vt:lpwstr>
  </property>
  <property fmtid="{D5CDD505-2E9C-101B-9397-08002B2CF9AE}" pid="182" name="MSIP_Label_245c3252-146d-46f3-8062-82cd8c8d7e7d_Name">
    <vt:lpwstr>L1</vt:lpwstr>
  </property>
  <property fmtid="{D5CDD505-2E9C-101B-9397-08002B2CF9AE}" pid="183" name="MSIP_Label_245c3252-146d-46f3-8062-82cd8c8d7e7d_SiteId">
    <vt:lpwstr>6ae27add-8276-4a38-88c1-3a9c1f973767</vt:lpwstr>
  </property>
  <property fmtid="{D5CDD505-2E9C-101B-9397-08002B2CF9AE}" pid="184" name="MSIP_Label_245c3252-146d-46f3-8062-82cd8c8d7e7d_ActionId">
    <vt:lpwstr>9a15464b-e06c-49ec-9a9d-1e9fbc90f6f4</vt:lpwstr>
  </property>
  <property fmtid="{D5CDD505-2E9C-101B-9397-08002B2CF9AE}" pid="185" name="MSIP_Label_245c3252-146d-46f3-8062-82cd8c8d7e7d_ContentBits">
    <vt:lpwstr>0</vt:lpwstr>
  </property>
  <property fmtid="{D5CDD505-2E9C-101B-9397-08002B2CF9AE}" pid="186" name="MSIP_Label_245c3252-146d-46f3-8062-82cd8c8d7e7d_Tag">
    <vt:lpwstr>10, 0, 1, 1</vt:lpwstr>
  </property>
</Properties>
</file>