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STRA-01\U80798120\config\Desktop\"/>
    </mc:Choice>
  </mc:AlternateContent>
  <xr:revisionPtr revIDLastSave="0" documentId="13_ncr:1_{00F69D65-A154-49D0-A682-6A31C1A471C5}" xr6:coauthVersionLast="47" xr6:coauthVersionMax="47" xr10:uidLastSave="{00000000-0000-0000-0000-000000000000}"/>
  <bookViews>
    <workbookView visibility="hidden" xWindow="-120" yWindow="-120" windowWidth="29040" windowHeight="15720" activeTab="2" xr2:uid="{A91BC876-94A3-4563-80AC-6C976D9D2324}"/>
    <workbookView visibility="hidden" xWindow="-120" yWindow="-120" windowWidth="29040" windowHeight="15720" xr2:uid="{BFC970D0-9E93-453D-8DB6-A84045800C36}"/>
    <workbookView visibility="hidden" xWindow="-120" yWindow="-120" windowWidth="29040" windowHeight="15720" activeTab="4" xr2:uid="{BCD1FC44-712C-477C-A60B-ED75FC3E1363}"/>
    <workbookView visibility="hidden" xWindow="-120" yWindow="-120" windowWidth="29040" windowHeight="15720" firstSheet="4" activeTab="4" xr2:uid="{F050F67E-6F90-43CC-B26D-9F6D085EA837}"/>
    <workbookView xWindow="-120" yWindow="-120" windowWidth="29040" windowHeight="15720" activeTab="4" xr2:uid="{68845FE8-B367-4DE0-9348-EBFD92F5A2CC}"/>
  </bookViews>
  <sheets>
    <sheet name="F3 FV" sheetId="13" r:id="rId1"/>
    <sheet name="F3 FV mRM" sheetId="14" r:id="rId2"/>
    <sheet name="F3 EV" sheetId="12" r:id="rId3"/>
    <sheet name="F3 OV mRM oV" sheetId="15" r:id="rId4"/>
    <sheet name="F3 OV mRM mV" sheetId="16" r:id="rId5"/>
    <sheet name="Daten" sheetId="17" state="hidden" r:id="rId6"/>
  </sheets>
  <externalReferences>
    <externalReference r:id="rId7"/>
  </externalReferences>
  <definedNames>
    <definedName name="_xlnm.Print_Area" localSheetId="2">'F3 EV'!$A$1:$J$85</definedName>
    <definedName name="_xlnm.Print_Area" localSheetId="0">'F3 FV'!$A$1:$J$46</definedName>
    <definedName name="_xlnm.Print_Area" localSheetId="1">'F3 FV mRM'!$A$1:$J$67</definedName>
    <definedName name="_xlnm.Print_Area" localSheetId="4">'F3 OV mRM mV'!$A$1:$J$91</definedName>
    <definedName name="_xlnm.Print_Area" localSheetId="3">'F3 OV mRM oV'!$A$1:$J$91</definedName>
    <definedName name="_xlnm.Print_Titles" localSheetId="2">'F3 EV'!$1:$4</definedName>
    <definedName name="_xlnm.Print_Titles" localSheetId="0">'F3 FV'!$1:$4</definedName>
    <definedName name="_xlnm.Print_Titles" localSheetId="1">'F3 FV mRM'!$1:$4</definedName>
    <definedName name="_xlnm.Print_Titles" localSheetId="4">'F3 OV mRM mV'!$1:$4</definedName>
    <definedName name="_xlnm.Print_Titles" localSheetId="3">'F3 OV mRM oV'!$1:$4</definedName>
    <definedName name="Feiertage">'[1]Offen BöB mit RM'!$E$102:$F$112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5" l="1"/>
  <c r="G19" i="15"/>
  <c r="G21" i="12"/>
  <c r="G19" i="12"/>
  <c r="G21" i="14"/>
  <c r="G19" i="14"/>
  <c r="G15" i="13"/>
  <c r="E27" i="13"/>
  <c r="I11" i="13"/>
  <c r="I15" i="13" s="1"/>
  <c r="G17" i="13" s="1"/>
  <c r="I15" i="14"/>
  <c r="E45" i="14"/>
  <c r="E61" i="12"/>
  <c r="E53" i="12"/>
  <c r="I15" i="12"/>
  <c r="E69" i="16"/>
  <c r="E61" i="16"/>
  <c r="I15" i="16"/>
  <c r="E69" i="15"/>
  <c r="G19" i="16" l="1"/>
  <c r="I19" i="16" s="1"/>
  <c r="G21" i="16" s="1"/>
  <c r="I21" i="16" s="1"/>
  <c r="G23" i="16" s="1"/>
  <c r="I23" i="16" s="1"/>
  <c r="G25" i="16" s="1"/>
  <c r="I25" i="16" s="1"/>
  <c r="I27" i="16" s="1"/>
  <c r="I15" i="15"/>
  <c r="I19" i="15" s="1"/>
  <c r="I21" i="15" s="1"/>
  <c r="G23" i="15" s="1"/>
  <c r="I23" i="15" s="1"/>
  <c r="G25" i="15" s="1"/>
  <c r="I25" i="15" s="1"/>
  <c r="I27" i="15" s="1"/>
  <c r="E61" i="15"/>
  <c r="I31" i="15" l="1"/>
  <c r="I32" i="15" s="1"/>
  <c r="I29" i="15"/>
  <c r="I34" i="15"/>
  <c r="I36" i="15" s="1"/>
  <c r="G38" i="15" s="1"/>
  <c r="I38" i="15" s="1"/>
  <c r="G40" i="15" s="1"/>
  <c r="I40" i="15" s="1"/>
  <c r="G45" i="15" s="1"/>
  <c r="I45" i="15" s="1"/>
  <c r="G47" i="15" s="1"/>
  <c r="I47" i="15" s="1"/>
  <c r="I49" i="15" s="1"/>
  <c r="G55" i="15" s="1"/>
  <c r="I55" i="15" s="1"/>
  <c r="G56" i="15" s="1"/>
  <c r="I56" i="15" s="1"/>
  <c r="I34" i="16"/>
  <c r="I31" i="16"/>
  <c r="I32" i="16" s="1"/>
  <c r="I29" i="16"/>
  <c r="I35" i="16" l="1"/>
  <c r="I37" i="16" s="1"/>
  <c r="G39" i="16" s="1"/>
  <c r="I39" i="16" s="1"/>
  <c r="G41" i="16" s="1"/>
  <c r="I41" i="16" s="1"/>
  <c r="G46" i="16" s="1"/>
  <c r="I46" i="16" s="1"/>
  <c r="G48" i="16" s="1"/>
  <c r="I48" i="16" s="1"/>
  <c r="I50" i="16" s="1"/>
  <c r="G53" i="15"/>
  <c r="I53" i="15" s="1"/>
  <c r="G57" i="15"/>
  <c r="I57" i="15" s="1"/>
  <c r="G59" i="15" s="1"/>
  <c r="I59" i="15" s="1"/>
  <c r="G53" i="16" l="1"/>
  <c r="I53" i="16" s="1"/>
  <c r="G55" i="16"/>
  <c r="I55" i="16" s="1"/>
  <c r="G56" i="16" s="1"/>
  <c r="I56" i="16" s="1"/>
  <c r="G57" i="16" s="1"/>
  <c r="I57" i="16" s="1"/>
  <c r="G59" i="16" s="1"/>
  <c r="I59" i="16" s="1"/>
  <c r="G62" i="16" s="1"/>
  <c r="I62" i="16" s="1"/>
  <c r="G63" i="16" s="1"/>
  <c r="I63" i="16" s="1"/>
  <c r="G64" i="16" s="1"/>
  <c r="I64" i="16" s="1"/>
  <c r="G65" i="16" s="1"/>
  <c r="I65" i="16" s="1"/>
  <c r="I61" i="15"/>
  <c r="G67" i="15" s="1"/>
  <c r="I67" i="15" s="1"/>
  <c r="G62" i="15"/>
  <c r="I62" i="15" s="1"/>
  <c r="G63" i="15" s="1"/>
  <c r="I63" i="15" s="1"/>
  <c r="G64" i="15" s="1"/>
  <c r="I64" i="15" s="1"/>
  <c r="G65" i="15" s="1"/>
  <c r="I65" i="15" s="1"/>
  <c r="I61" i="16" l="1"/>
  <c r="G67" i="16" s="1"/>
  <c r="I67" i="16" s="1"/>
  <c r="G70" i="16" s="1"/>
  <c r="I70" i="16" s="1"/>
  <c r="G71" i="16" s="1"/>
  <c r="I71" i="16" s="1"/>
  <c r="I69" i="15"/>
  <c r="G74" i="15" s="1"/>
  <c r="I74" i="15" s="1"/>
  <c r="G76" i="15" s="1"/>
  <c r="I76" i="15" s="1"/>
  <c r="G70" i="15"/>
  <c r="I70" i="15" s="1"/>
  <c r="G71" i="15" s="1"/>
  <c r="I71" i="15" s="1"/>
  <c r="G72" i="15" l="1"/>
  <c r="I72" i="15" s="1"/>
  <c r="I78" i="15"/>
  <c r="I69" i="16"/>
  <c r="G74" i="16" s="1"/>
  <c r="I74" i="16" s="1"/>
  <c r="G76" i="16" s="1"/>
  <c r="I76" i="16" s="1"/>
  <c r="G72" i="16"/>
  <c r="I72" i="16" s="1"/>
  <c r="I78" i="16"/>
  <c r="E37" i="14"/>
  <c r="I19" i="14"/>
  <c r="I21" i="14" l="1"/>
  <c r="G23" i="14" s="1"/>
  <c r="I23" i="14" s="1"/>
  <c r="I25" i="14" s="1"/>
  <c r="G31" i="14" s="1"/>
  <c r="I31" i="14" s="1"/>
  <c r="G32" i="14" s="1"/>
  <c r="E19" i="13"/>
  <c r="I19" i="12"/>
  <c r="I21" i="12" s="1"/>
  <c r="I23" i="12" s="1"/>
  <c r="I32" i="14" l="1"/>
  <c r="G33" i="14" s="1"/>
  <c r="I33" i="14" s="1"/>
  <c r="G35" i="14" s="1"/>
  <c r="I35" i="14" s="1"/>
  <c r="G29" i="14"/>
  <c r="I29" i="14" s="1"/>
  <c r="I17" i="13"/>
  <c r="I28" i="12"/>
  <c r="I30" i="12" s="1"/>
  <c r="G32" i="12" s="1"/>
  <c r="I32" i="12" s="1"/>
  <c r="G34" i="12" s="1"/>
  <c r="I34" i="12" s="1"/>
  <c r="G39" i="12" s="1"/>
  <c r="I39" i="12" s="1"/>
  <c r="G41" i="12" s="1"/>
  <c r="I41" i="12" s="1"/>
  <c r="I43" i="12" s="1"/>
  <c r="I25" i="12"/>
  <c r="I26" i="12" s="1"/>
  <c r="G38" i="14" l="1"/>
  <c r="I38" i="14" s="1"/>
  <c r="G39" i="14" s="1"/>
  <c r="I39" i="14" s="1"/>
  <c r="G40" i="14" s="1"/>
  <c r="I40" i="14" s="1"/>
  <c r="G41" i="14" s="1"/>
  <c r="I41" i="14" s="1"/>
  <c r="I37" i="14"/>
  <c r="G43" i="14" s="1"/>
  <c r="I43" i="14" s="1"/>
  <c r="G20" i="13"/>
  <c r="I20" i="13" s="1"/>
  <c r="G21" i="13" s="1"/>
  <c r="I21" i="13" s="1"/>
  <c r="G22" i="13" s="1"/>
  <c r="I22" i="13" s="1"/>
  <c r="G23" i="13" s="1"/>
  <c r="I23" i="13" s="1"/>
  <c r="I19" i="13"/>
  <c r="G25" i="13" s="1"/>
  <c r="I25" i="13" s="1"/>
  <c r="G47" i="12"/>
  <c r="I47" i="12" s="1"/>
  <c r="G28" i="13" l="1"/>
  <c r="I28" i="13" s="1"/>
  <c r="G29" i="13" s="1"/>
  <c r="I29" i="13" s="1"/>
  <c r="I27" i="13"/>
  <c r="G32" i="13" s="1"/>
  <c r="I32" i="13" s="1"/>
  <c r="G34" i="13" s="1"/>
  <c r="I34" i="13" s="1"/>
  <c r="G46" i="14"/>
  <c r="I46" i="14" s="1"/>
  <c r="G47" i="14" s="1"/>
  <c r="I47" i="14" s="1"/>
  <c r="I45" i="14"/>
  <c r="G50" i="14" s="1"/>
  <c r="I50" i="14" s="1"/>
  <c r="G52" i="14" s="1"/>
  <c r="I52" i="14" s="1"/>
  <c r="G49" i="12"/>
  <c r="G48" i="14" l="1"/>
  <c r="I48" i="14" s="1"/>
  <c r="I54" i="14"/>
  <c r="G30" i="13"/>
  <c r="I30" i="13" s="1"/>
  <c r="I36" i="13"/>
  <c r="I49" i="12"/>
  <c r="G51" i="12" s="1"/>
  <c r="I51" i="12" s="1"/>
  <c r="I53" i="12" l="1"/>
  <c r="G59" i="12" s="1"/>
  <c r="I59" i="12" s="1"/>
  <c r="G54" i="12"/>
  <c r="I54" i="12" s="1"/>
  <c r="G55" i="12" s="1"/>
  <c r="I55" i="12" s="1"/>
  <c r="G56" i="12" s="1"/>
  <c r="I56" i="12" s="1"/>
  <c r="G57" i="12" s="1"/>
  <c r="I57" i="12" s="1"/>
  <c r="G62" i="12" l="1"/>
  <c r="I62" i="12" s="1"/>
  <c r="G63" i="12" s="1"/>
  <c r="I63" i="12" s="1"/>
  <c r="I61" i="12"/>
  <c r="G66" i="12" s="1"/>
  <c r="I66" i="12" s="1"/>
  <c r="G68" i="12" s="1"/>
  <c r="I68" i="12" s="1"/>
  <c r="G64" i="12" l="1"/>
  <c r="I64" i="12" s="1"/>
  <c r="I70" i="12"/>
</calcChain>
</file>

<file path=xl/sharedStrings.xml><?xml version="1.0" encoding="utf-8"?>
<sst xmlns="http://schemas.openxmlformats.org/spreadsheetml/2006/main" count="700" uniqueCount="151">
  <si>
    <t>Wer</t>
  </si>
  <si>
    <t>Projektbezeichnung:</t>
  </si>
  <si>
    <t>Gegenstand:</t>
  </si>
  <si>
    <t>Bemerkungen</t>
  </si>
  <si>
    <t>Ende</t>
  </si>
  <si>
    <t>Start</t>
  </si>
  <si>
    <t>PA</t>
  </si>
  <si>
    <t>Angebotsunterlagen an Evaluationsteam</t>
  </si>
  <si>
    <t>nicht terminrelevant</t>
  </si>
  <si>
    <t>Ablauf Beschwerdefrist gegen Vergabe - Nachfrage im BVGr</t>
  </si>
  <si>
    <t>Abgabe aller für den Vertrag notwendigen Unterlagen an IC-P</t>
  </si>
  <si>
    <t>AT</t>
  </si>
  <si>
    <t>PL/PA</t>
  </si>
  <si>
    <t>KT</t>
  </si>
  <si>
    <t>PL</t>
  </si>
  <si>
    <t>PA/PL</t>
  </si>
  <si>
    <t>Offerteingabe</t>
  </si>
  <si>
    <t>Offerteingabe für Vorbefasste (10 KT vor offizieller Offerteingabe)</t>
  </si>
  <si>
    <t>Beschwerdefrist auf SIMAP-Publikation</t>
  </si>
  <si>
    <t>Offertöffnung inkl. schriftlicher Orientierung Anbieter</t>
  </si>
  <si>
    <t>Pfingstmontag</t>
  </si>
  <si>
    <t>Auffahrt</t>
  </si>
  <si>
    <t>Ostermontag</t>
  </si>
  <si>
    <t>Karfreitag</t>
  </si>
  <si>
    <t>Berchtoldstag</t>
  </si>
  <si>
    <t>SIMAP-Maske (D) einstellen, juristisch prüfen und visieren lassen</t>
  </si>
  <si>
    <t>Abgabe Ausschreibungsunterlagen und "upload" in SIMAP</t>
  </si>
  <si>
    <t>- Offertprüfung und -bewertung</t>
  </si>
  <si>
    <t>- Sitzung EVA-Team</t>
  </si>
  <si>
    <t>- Fertigstellung und Freigabe EVA-Bericht</t>
  </si>
  <si>
    <t>Evaluationsverfahren durchführen und abschliessen</t>
  </si>
  <si>
    <t>Fragenbeantwortung "upload" im SIMAP</t>
  </si>
  <si>
    <t>SIMAP-Zuschlagsmaske einstellen, juristisch prüfen und visieren</t>
  </si>
  <si>
    <t>Rücklauf "Angaben Auftragnehmer" (ggf. Nachfassen)</t>
  </si>
  <si>
    <t>- Nachfrage BVGr</t>
  </si>
  <si>
    <t>Bereinigung Laufwerk R:\Prod …</t>
  </si>
  <si>
    <t>- Beschaffungsunterlagen an PL abgeben</t>
  </si>
  <si>
    <t>- Prüfung durch PL</t>
  </si>
  <si>
    <t>- Prüfung durch Filialjuristen</t>
  </si>
  <si>
    <t>- Versand an Vertragspartner</t>
  </si>
  <si>
    <t>IC-R</t>
  </si>
  <si>
    <t>Jurist</t>
  </si>
  <si>
    <t>Vertragsdokumente erstellen, freigeben lassen und versenden</t>
  </si>
  <si>
    <t>- Vertrag erstellen</t>
  </si>
  <si>
    <t>- Vollständige Vertragsunterzeichnung intern</t>
  </si>
  <si>
    <t>Vertrag finalisieren intern, einlesen, RDB erstellen und versenden</t>
  </si>
  <si>
    <t>- Vertragsunterlagen einlesen und Abgabe an PA</t>
  </si>
  <si>
    <t>Endverteilung vornehmen</t>
  </si>
  <si>
    <t>Vertragsbeginn</t>
  </si>
  <si>
    <t>18 - 20 KT nach SIMAP-Publikation</t>
  </si>
  <si>
    <t>mind. 10 KT vor Offertabgabe</t>
  </si>
  <si>
    <t>Beschaffungsplan "EINLADUNGSVERFAHREN"</t>
  </si>
  <si>
    <t>Abgabe Ausschreibungsunterlagen und Versand vorbereiten</t>
  </si>
  <si>
    <t>Fragenbeantwortung digital</t>
  </si>
  <si>
    <t>15 KT nach Versandtermin</t>
  </si>
  <si>
    <t>Fragenabruf (Frist zur Einreichung)</t>
  </si>
  <si>
    <t>Beschaffungsunterlagen an PL abgeben</t>
  </si>
  <si>
    <t>Bauleistung</t>
  </si>
  <si>
    <r>
      <t xml:space="preserve">Freigabe "Enscheid Verfahrensart" </t>
    </r>
    <r>
      <rPr>
        <b/>
        <sz val="8"/>
        <color theme="1"/>
        <rFont val="Arial Narrow"/>
        <family val="2"/>
      </rPr>
      <t>(A-Form)</t>
    </r>
    <r>
      <rPr>
        <sz val="8"/>
        <color theme="1"/>
        <rFont val="Arial Narrow"/>
        <family val="2"/>
      </rPr>
      <t xml:space="preserve"> inkl. Kreditcheck</t>
    </r>
  </si>
  <si>
    <r>
      <t>Versandtermin einzuladende Anbieter</t>
    </r>
    <r>
      <rPr>
        <sz val="8"/>
        <color theme="1"/>
        <rFont val="Arial Narrow"/>
        <family val="2"/>
      </rPr>
      <t xml:space="preserve"> (physisch oder digital)</t>
    </r>
  </si>
  <si>
    <r>
      <t xml:space="preserve">Zuschlagsentscheid </t>
    </r>
    <r>
      <rPr>
        <b/>
        <sz val="8"/>
        <color theme="1"/>
        <rFont val="Arial Narrow"/>
        <family val="2"/>
      </rPr>
      <t>(B-Form)</t>
    </r>
    <r>
      <rPr>
        <sz val="8"/>
        <color theme="1"/>
        <rFont val="Arial Narrow"/>
        <family val="2"/>
      </rPr>
      <t xml:space="preserve"> erstellen/freigeben</t>
    </r>
  </si>
  <si>
    <r>
      <t>Beschaffungsplan "OFFENES VERFAHREN"</t>
    </r>
    <r>
      <rPr>
        <sz val="8"/>
        <color theme="1"/>
        <rFont val="Arial Narrow"/>
        <family val="2"/>
      </rPr>
      <t xml:space="preserve"> (MIT Rechtsmittel / OHNE Vorbefassung)</t>
    </r>
  </si>
  <si>
    <r>
      <t xml:space="preserve">Zuschlagsentscheid </t>
    </r>
    <r>
      <rPr>
        <b/>
        <sz val="8"/>
        <color theme="1"/>
        <rFont val="Arial Narrow"/>
        <family val="2"/>
      </rPr>
      <t>(B-Form)</t>
    </r>
    <r>
      <rPr>
        <sz val="8"/>
        <color theme="1"/>
        <rFont val="Arial Narrow"/>
        <family val="2"/>
      </rPr>
      <t xml:space="preserve"> und Nachhaltigkeitsformular erstellen/freigeben</t>
    </r>
  </si>
  <si>
    <r>
      <t>Beschaffungsplan "OFFENES VERFAHREN"</t>
    </r>
    <r>
      <rPr>
        <sz val="8"/>
        <color theme="1"/>
        <rFont val="Arial Narrow"/>
        <family val="2"/>
      </rPr>
      <t xml:space="preserve"> (MIT Rechtsmittel / MIT Vorbefassung)</t>
    </r>
  </si>
  <si>
    <t>Neujahr (1/2 Tag)</t>
  </si>
  <si>
    <t>Bundesfeier</t>
  </si>
  <si>
    <t>Weihnachten (1/2 Tag)</t>
  </si>
  <si>
    <t>AT/KT</t>
  </si>
  <si>
    <t>Rücklauf Vertrag (ggf. Nachfassen)</t>
  </si>
  <si>
    <t>Feiertage 2026</t>
  </si>
  <si>
    <t>xxx</t>
  </si>
  <si>
    <t>i.d.R. mind. 40 KT für DL resp. 50 KT für BL / nicht im Staatsvertragsbereich mind. 20 KT</t>
  </si>
  <si>
    <t>Fragenabruf (Frist zur Frageneinreichung)</t>
  </si>
  <si>
    <r>
      <t xml:space="preserve">SIMAP-Publikation zweisprachig </t>
    </r>
    <r>
      <rPr>
        <sz val="8"/>
        <color theme="1"/>
        <rFont val="Arial Narrow"/>
        <family val="2"/>
      </rPr>
      <t>(D/F)</t>
    </r>
  </si>
  <si>
    <t>im Staatvertragsbereich mind. 40 KT für DL resp. 50 KT für BL / nicht im Staatsvertragsbereich mind. 20 KT</t>
  </si>
  <si>
    <t>Stephanstag</t>
  </si>
  <si>
    <t>Beschaffungsplan "FREIHÄNDIGES VERFAHREN"</t>
  </si>
  <si>
    <t>visiertes A- und B-Form oder A+B-Form, Angebotsunterlagen und weitere für Vertrag notwendigen Unterlagen</t>
  </si>
  <si>
    <r>
      <t xml:space="preserve">Freigabe "Enscheid Verfahrensart" </t>
    </r>
    <r>
      <rPr>
        <b/>
        <sz val="8"/>
        <color theme="1"/>
        <rFont val="Arial Narrow"/>
        <family val="2"/>
      </rPr>
      <t>(A- und B- oder A+B-Form)</t>
    </r>
    <r>
      <rPr>
        <sz val="8"/>
        <color theme="1"/>
        <rFont val="Arial Narrow"/>
        <family val="2"/>
      </rPr>
      <t xml:space="preserve"> inkl. Kreditcheck</t>
    </r>
  </si>
  <si>
    <r>
      <t>Beschaffungsplan "FREIHÄNDIGES VERFAHREN"</t>
    </r>
    <r>
      <rPr>
        <sz val="8"/>
        <color theme="1"/>
        <rFont val="Arial Narrow"/>
        <family val="2"/>
      </rPr>
      <t xml:space="preserve"> (MIT Rechtsmittel)</t>
    </r>
  </si>
  <si>
    <r>
      <t xml:space="preserve">Freigabe "Enscheid Verfahrensart" </t>
    </r>
    <r>
      <rPr>
        <b/>
        <sz val="8"/>
        <color theme="1"/>
        <rFont val="Arial Narrow"/>
        <family val="2"/>
      </rPr>
      <t>(A-, oder A+B-Form)</t>
    </r>
    <r>
      <rPr>
        <sz val="8"/>
        <color theme="1"/>
        <rFont val="Arial Narrow"/>
        <family val="2"/>
      </rPr>
      <t xml:space="preserve"> inkl. Kreditcheck</t>
    </r>
  </si>
  <si>
    <t>SIMAP-Zuschlagspublikation (D/F) inkl. Versand "Angaben Auftragnehmer"</t>
  </si>
  <si>
    <t>Zu- und Absageschreiben versenden</t>
  </si>
  <si>
    <t>Zu- und Absageschreiben erstellen</t>
  </si>
  <si>
    <t>Beschreibung "Vertragserstellung"</t>
  </si>
  <si>
    <t>IC-R /-P</t>
  </si>
  <si>
    <t>- Aufbereitung Vertrag (nach Eingang im IC-R)</t>
  </si>
  <si>
    <t>Erstellung Submissionsunterlagen</t>
  </si>
  <si>
    <t>Beschreibung "Erstellung Submissionsunterlagen"</t>
  </si>
  <si>
    <t xml:space="preserve">Entsprechend der Unterschriftenregelung - KEIN B-Formular mehr vorgängig an IC-P </t>
  </si>
  <si>
    <t>bedingt terminrelevant / 7 AT für Einzelunternehmen bis zu 30 AT für ARGE oder IG</t>
  </si>
  <si>
    <t>Frist setzen bis wann Vertrag an ASTRA retourniert werden soll</t>
  </si>
  <si>
    <t>"Kick-Off" erst nach vollumfänglich unterzeichnetem Vertrag</t>
  </si>
  <si>
    <t>Übersetzung SIMAP-Maske (D/F) (STAR CLM Dachboard - GS-UVEK)</t>
  </si>
  <si>
    <t>bedingt terminrelevant / 7 AT für Einzelunternehmen, bis zu 30 AT für ARGE oder IG</t>
  </si>
  <si>
    <t>visiertes A- und B-Form, "Angaben Auftragnehmer" inkl. Beilagen, Offertöffnungsprotokoll (Original), Submittentenliste</t>
  </si>
  <si>
    <t>visiertes A- und B-Form, SIMAP-Zuschlagspubl., Antwort BVGr, "Angaben Auftragnehmer" inkl. Beilagen, Offertöffnungsprotokoll (Original), Submittentenliste</t>
  </si>
  <si>
    <t>NUR wenn A-Form Basis ansonsten 0 AT (A+B-Form)</t>
  </si>
  <si>
    <r>
      <t xml:space="preserve">Grundlage für Publ.: Textbausteine </t>
    </r>
    <r>
      <rPr>
        <b/>
        <sz val="6"/>
        <rFont val="Arial Narrow"/>
        <family val="2"/>
      </rPr>
      <t>"</t>
    </r>
    <r>
      <rPr>
        <sz val="6"/>
        <rFont val="Arial Narrow"/>
        <family val="2"/>
      </rPr>
      <t>Zuschläge für Ausschreibungen mit rev. BöB" sowie Beschaffungsgegenstand</t>
    </r>
  </si>
  <si>
    <t>SIMAP-Zuschlagspublikation (D/F) inkl. schriftlicher Orientierung Anbieter</t>
  </si>
  <si>
    <t>visiertes A- und B-Form oder A+B-Form, SIMAP-Zuschlagspubl., Antwort BVGr, "Angaben Auftragnehmer" inkl. Beilagen</t>
  </si>
  <si>
    <t>visiertes A- und B-Form oder A+B-Form, SIMAP-Zuschlagspubl., Antwort BVGr, "Angaben Auftragnehmer" inkl. Beilagen, aktueller Beschaffungsplan, Angebotsunterlagen und weitere für Vertrag notwendigen Unterlagen</t>
  </si>
  <si>
    <t>visiertes A- und B-Form, SIMAP-Zuschlagspubl., Antwort BVGr, "Angaben Auftragnehmer" inkl. Beilagen, aktueller Beschaffungsplan, Angebotsunterlagen, *.dgen-File Vertrag und weitere für den Vertrag notwendige Unterlagen</t>
  </si>
  <si>
    <t>visiertes A- und B-Form, SIMAP-Zuschlagspubl., Antwort BVGr, "Angaben Auftragnehmer" inkl. Beilagen, aktueller Beschaffungsplan, Angebotsunterlagen, *.dgen-File Vertrag, weitere für den Vertrag notwendige Unterlagen</t>
  </si>
  <si>
    <t>visiertes A- und B-Form, "Angaben Auftragnehmer" inkl. Beilagen, aktueller Beschaffungsplan, Angebotsunterlagen, *.dgen-File Vertrag und weitere für den Vertrag notwendige Unterlagen</t>
  </si>
  <si>
    <t>MP-xxx</t>
  </si>
  <si>
    <t>Feiertage 2027</t>
  </si>
  <si>
    <t>Feiertage 2028</t>
  </si>
  <si>
    <t>Feiertage 2029</t>
  </si>
  <si>
    <t>Feiertage 2030</t>
  </si>
  <si>
    <t>Sperrfrist</t>
  </si>
  <si>
    <t>Feiertage</t>
  </si>
  <si>
    <t>=ODER(WOCHENTAG(G15;2)&gt;5)</t>
  </si>
  <si>
    <t>Wochenenden</t>
  </si>
  <si>
    <r>
      <rPr>
        <sz val="8"/>
        <color rgb="FFFF0000"/>
        <rFont val="Arial Narrow"/>
        <family val="2"/>
      </rPr>
      <t>ROT</t>
    </r>
    <r>
      <rPr>
        <sz val="8"/>
        <rFont val="Arial Narrow"/>
        <family val="2"/>
      </rPr>
      <t xml:space="preserve"> = Samstag und/oder Sonntag</t>
    </r>
  </si>
  <si>
    <r>
      <rPr>
        <sz val="8"/>
        <color rgb="FF0070C0"/>
        <rFont val="Arial Narrow"/>
        <family val="2"/>
      </rPr>
      <t>BLAU</t>
    </r>
    <r>
      <rPr>
        <sz val="8"/>
        <rFont val="Arial Narrow"/>
        <family val="2"/>
      </rPr>
      <t xml:space="preserve"> = Nationale Feiertage</t>
    </r>
  </si>
  <si>
    <r>
      <rPr>
        <b/>
        <sz val="8"/>
        <rFont val="Arial Narrow"/>
        <family val="2"/>
      </rPr>
      <t>ACHTUNG</t>
    </r>
    <r>
      <rPr>
        <sz val="8"/>
        <rFont val="Arial Narrow"/>
        <family val="2"/>
      </rPr>
      <t xml:space="preserve"> Handlungsbedarf</t>
    </r>
  </si>
  <si>
    <r>
      <rPr>
        <sz val="8"/>
        <color rgb="FF00B050"/>
        <rFont val="Arial Narrow"/>
        <family val="2"/>
      </rPr>
      <t>GRÜN</t>
    </r>
    <r>
      <rPr>
        <sz val="8"/>
        <rFont val="Arial Narrow"/>
        <family val="2"/>
      </rPr>
      <t xml:space="preserve"> = Sperrfrist über die Festtage / Urlaub</t>
    </r>
  </si>
  <si>
    <r>
      <rPr>
        <sz val="8"/>
        <color rgb="FF00B050"/>
        <rFont val="Arial Narrow"/>
        <family val="2"/>
      </rPr>
      <t>GRÜN</t>
    </r>
    <r>
      <rPr>
        <sz val="8"/>
        <rFont val="Arial Narrow"/>
        <family val="2"/>
      </rPr>
      <t xml:space="preserve"> = Sperrfrist über die Festtage / SIMAP sowie Urlaub</t>
    </r>
  </si>
  <si>
    <t>=ABS($I26-$I28)&lt;10</t>
  </si>
  <si>
    <t>FORMELN</t>
  </si>
  <si>
    <t>Festtage 2026</t>
  </si>
  <si>
    <t>Festtage 2027</t>
  </si>
  <si>
    <t>Festtage 2028</t>
  </si>
  <si>
    <t>Festtage 2029</t>
  </si>
  <si>
    <t>Festtage 2030</t>
  </si>
  <si>
    <t>FEIER- UND FESTTAGE 2026 bis 2030</t>
  </si>
  <si>
    <r>
      <t>Freihändige Verfahren</t>
    </r>
    <r>
      <rPr>
        <sz val="8"/>
        <color rgb="FF0070C0"/>
        <rFont val="Arial Narrow"/>
        <family val="2"/>
      </rPr>
      <t xml:space="preserve"> (am Beispiel 2026)</t>
    </r>
  </si>
  <si>
    <r>
      <t>Einladungsverfahren</t>
    </r>
    <r>
      <rPr>
        <sz val="8"/>
        <color rgb="FF0070C0"/>
        <rFont val="Arial Narrow"/>
        <family val="2"/>
      </rPr>
      <t xml:space="preserve"> (am Beispiel 2028)</t>
    </r>
  </si>
  <si>
    <r>
      <t>Offene Verfahren (MIT Rechsmittel / OHNE Vorbefassung)</t>
    </r>
    <r>
      <rPr>
        <sz val="8"/>
        <color rgb="FF0070C0"/>
        <rFont val="Arial Narrow"/>
        <family val="2"/>
      </rPr>
      <t xml:space="preserve"> (am Beispiel 2029)</t>
    </r>
  </si>
  <si>
    <t>=(ZÄHLENWENN(Tabelle1!$A$3:$A$11;G15)&gt;0)</t>
  </si>
  <si>
    <t>=(ZÄHLENWENN(Tabelle1!$A$14:$A$32;G15)&gt;0)</t>
  </si>
  <si>
    <r>
      <t>Freihändige Verfahren (MIT Rechtsmittel)</t>
    </r>
    <r>
      <rPr>
        <sz val="8"/>
        <color rgb="FF0070C0"/>
        <rFont val="Arial Narrow"/>
        <family val="2"/>
      </rPr>
      <t xml:space="preserve"> (am Beispiel 2027)</t>
    </r>
  </si>
  <si>
    <t>=(ZÄHLENWENN(Tabelle1!$C$3:$C$11;G15)&gt;0)</t>
  </si>
  <si>
    <t>=(ZÄHLENWENN(Tabelle1!$C$14:$C$32;G15)&gt;0)</t>
  </si>
  <si>
    <t>=(ZÄHLENWENN(Tabelle1!$E$3:$E$11;G15)&gt;0)</t>
  </si>
  <si>
    <t>=(ZÄHLENWENN(Tabelle1!$E$14:$E$32;G15)&gt;0)</t>
  </si>
  <si>
    <t>=(ZÄHLENWENN(Tabelle1!$G$3:$G$11;G15)&gt;0)</t>
  </si>
  <si>
    <t>=(ZÄHLENWENN(Tabelle1!$G$14:$G$32;G15)&gt;0)</t>
  </si>
  <si>
    <t>=(ZÄHLENWENN(Tabelle1!$I$3:$H$11;G15)&gt;0)</t>
  </si>
  <si>
    <t>=(ZÄHLENWENN(Tabelle1!$H$14:$H$32;G15)&gt;0)</t>
  </si>
  <si>
    <t>=ABS($I32-$I34)&lt;10</t>
  </si>
  <si>
    <r>
      <t>Offene Verfahren (MIT Rechsmittel / MIT Vorbefassung)</t>
    </r>
    <r>
      <rPr>
        <sz val="8"/>
        <color rgb="FF0070C0"/>
        <rFont val="Arial Narrow"/>
        <family val="2"/>
      </rPr>
      <t xml:space="preserve"> (am Beispiel 2030)</t>
    </r>
  </si>
  <si>
    <t>Alle für den Beschaffungsprozess relevanten Unterlagen werden vom Projektleiter (PL) rechtzeitig beschafft, im Sinne der Qualitätssicherung geprüft und freigegeben; keine Änderung von veröffent. Ausschreibungsunterlagen - ausser in der Fragerunde.</t>
  </si>
  <si>
    <t>Alle für den Beschaffungsprozess relevanten Unterlagen werden vom Projektleiter (PL) rechtzeitig beschafft, im Sinne der Qualitätssicherung geprüft und freigegeben.</t>
  </si>
  <si>
    <t>Alle für die Vertragserstellung relevanten Unterlagen werden vom Projektleiter (PL) rechtzeitig beschafft, im Sinne der Qualitässicherung geprüft und freigegeben.</t>
  </si>
  <si>
    <t>Voraussetzung für die Beschaffung ist eine gesicherte Finanzierung (Kostenvoranschlag und Kredit liegen vor) sowie die sichergestellte Qualität des A-Formulars.</t>
  </si>
  <si>
    <t>Beschaffungsrelevante Dokumente werden nach Abschluss der Beschaffung durch die Projektassistenz (PA) in ActaNova überführt.</t>
  </si>
  <si>
    <t>Besprechung und Abstimmung der Beschaffungsplanung mit der Projektassistenz (PA); Verkürzungen sind nur in Absprache mit der Projektassistenz (PA) zulässig.</t>
  </si>
  <si>
    <t>Beschreibung "Durchführung Beschaffung"</t>
  </si>
  <si>
    <t>Version 3.0 / April 2026 (freigegeben)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</si>
</sst>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,\ dd/mm/yy"/>
    <numFmt numFmtId="165" formatCode="dd/mm/yy;@"/>
  </numFmts>
  <fonts count="2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8"/>
      <color rgb="FF0070C0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i/>
      <sz val="8"/>
      <color theme="0" tint="-0.499984740745262"/>
      <name val="Arial Narrow"/>
      <family val="2"/>
    </font>
    <font>
      <sz val="8"/>
      <color rgb="FF7030A0"/>
      <name val="Arial Narrow"/>
      <family val="2"/>
    </font>
    <font>
      <b/>
      <sz val="8"/>
      <name val="Arial Narrow"/>
      <family val="2"/>
    </font>
    <font>
      <sz val="8"/>
      <color rgb="FF0070C0"/>
      <name val="Arial Narrow"/>
      <family val="2"/>
    </font>
    <font>
      <i/>
      <sz val="6"/>
      <color theme="1"/>
      <name val="Arial Narrow"/>
      <family val="2"/>
    </font>
    <font>
      <sz val="6"/>
      <color rgb="FFFF0000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6"/>
      <color rgb="FF0070C0"/>
      <name val="Arial Narrow"/>
      <family val="2"/>
    </font>
    <font>
      <sz val="8"/>
      <color rgb="FFFF0000"/>
      <name val="Arial Narrow"/>
      <family val="2"/>
    </font>
    <font>
      <sz val="8"/>
      <color rgb="FF00B050"/>
      <name val="Arial Narrow"/>
      <family val="2"/>
    </font>
    <font>
      <sz val="6"/>
      <color theme="9" tint="-0.249977111117893"/>
      <name val="Arial Narrow"/>
      <family val="2"/>
    </font>
    <font>
      <b/>
      <sz val="8"/>
      <color theme="9" tint="-0.249977111117893"/>
      <name val="Arial Narrow"/>
      <family val="2"/>
    </font>
    <font>
      <sz val="8"/>
      <color theme="9" tint="-0.249977111117893"/>
      <name val="Arial Narrow"/>
      <family val="2"/>
    </font>
    <font>
      <b/>
      <sz val="10"/>
      <color rgb="FF0070C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gray0625">
        <bgColor rgb="FFFF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7" fillId="2" borderId="0" xfId="1" applyFont="1" applyFill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right" vertical="center"/>
      <protection locked="0"/>
    </xf>
    <xf numFmtId="0" fontId="7" fillId="12" borderId="0" xfId="1" applyFont="1" applyFill="1" applyAlignment="1" applyProtection="1">
      <alignment horizontal="right" vertical="center"/>
      <protection locked="0"/>
    </xf>
    <xf numFmtId="0" fontId="12" fillId="8" borderId="0" xfId="1" applyFont="1" applyFill="1" applyAlignment="1" applyProtection="1">
      <alignment horizontal="right" vertical="center"/>
      <protection locked="0"/>
    </xf>
    <xf numFmtId="0" fontId="7" fillId="11" borderId="0" xfId="1" applyFont="1" applyFill="1" applyAlignment="1" applyProtection="1">
      <alignment horizontal="right" vertical="center"/>
      <protection locked="0"/>
    </xf>
    <xf numFmtId="0" fontId="7" fillId="2" borderId="0" xfId="5" applyFont="1" applyFill="1" applyAlignment="1" applyProtection="1">
      <alignment horizontal="right" vertical="center"/>
      <protection locked="0"/>
    </xf>
    <xf numFmtId="0" fontId="6" fillId="2" borderId="0" xfId="5" applyFont="1" applyFill="1" applyAlignment="1" applyProtection="1">
      <alignment horizontal="right" vertical="center"/>
      <protection locked="0"/>
    </xf>
    <xf numFmtId="0" fontId="7" fillId="12" borderId="0" xfId="5" applyFont="1" applyFill="1" applyAlignment="1" applyProtection="1">
      <alignment horizontal="right" vertical="center"/>
      <protection locked="0"/>
    </xf>
    <xf numFmtId="0" fontId="7" fillId="11" borderId="0" xfId="5" applyFont="1" applyFill="1" applyAlignment="1" applyProtection="1">
      <alignment horizontal="right" vertical="center"/>
      <protection locked="0"/>
    </xf>
    <xf numFmtId="0" fontId="12" fillId="8" borderId="0" xfId="5" applyFont="1" applyFill="1" applyAlignment="1" applyProtection="1">
      <alignment horizontal="right" vertical="center"/>
      <protection locked="0"/>
    </xf>
    <xf numFmtId="0" fontId="7" fillId="13" borderId="0" xfId="1" applyFont="1" applyFill="1" applyAlignment="1" applyProtection="1">
      <alignment horizontal="right" vertical="center"/>
      <protection locked="0"/>
    </xf>
    <xf numFmtId="0" fontId="7" fillId="13" borderId="0" xfId="5" applyFont="1" applyFill="1" applyAlignment="1" applyProtection="1">
      <alignment horizontal="right" vertical="center"/>
      <protection locked="0"/>
    </xf>
    <xf numFmtId="0" fontId="6" fillId="14" borderId="1" xfId="1" applyFont="1" applyFill="1" applyBorder="1" applyAlignment="1" applyProtection="1">
      <alignment horizontal="right" vertical="center"/>
      <protection locked="0"/>
    </xf>
    <xf numFmtId="0" fontId="6" fillId="14" borderId="1" xfId="5" applyFont="1" applyFill="1" applyBorder="1" applyAlignment="1" applyProtection="1">
      <alignment horizontal="right" vertical="center"/>
      <protection locked="0"/>
    </xf>
    <xf numFmtId="0" fontId="24" fillId="0" borderId="0" xfId="5" quotePrefix="1" applyFont="1" applyAlignment="1" applyProtection="1">
      <alignment vertical="center"/>
      <protection locked="0"/>
    </xf>
    <xf numFmtId="0" fontId="26" fillId="0" borderId="0" xfId="5" applyFont="1" applyAlignment="1" applyProtection="1">
      <alignment horizontal="right" vertical="center"/>
      <protection locked="0"/>
    </xf>
    <xf numFmtId="164" fontId="26" fillId="0" borderId="0" xfId="5" applyNumberFormat="1" applyFont="1" applyAlignment="1" applyProtection="1">
      <alignment vertical="center"/>
      <protection locked="0"/>
    </xf>
    <xf numFmtId="0" fontId="24" fillId="0" borderId="0" xfId="5" applyFont="1" applyAlignment="1" applyProtection="1">
      <alignment vertical="center"/>
      <protection locked="0"/>
    </xf>
    <xf numFmtId="14" fontId="26" fillId="0" borderId="0" xfId="5" applyNumberFormat="1" applyFont="1" applyAlignment="1" applyProtection="1">
      <alignment vertical="center"/>
      <protection locked="0"/>
    </xf>
    <xf numFmtId="0" fontId="16" fillId="0" borderId="0" xfId="5" applyFont="1" applyAlignment="1">
      <alignment vertical="center"/>
    </xf>
    <xf numFmtId="14" fontId="24" fillId="0" borderId="0" xfId="5" applyNumberFormat="1" applyFont="1" applyAlignment="1" applyProtection="1">
      <alignment vertical="center"/>
      <protection locked="0"/>
    </xf>
    <xf numFmtId="14" fontId="24" fillId="0" borderId="0" xfId="1" applyNumberFormat="1" applyFont="1" applyAlignment="1" applyProtection="1">
      <alignment vertical="center"/>
      <protection locked="0"/>
    </xf>
    <xf numFmtId="0" fontId="10" fillId="0" borderId="0" xfId="5" applyFont="1" applyAlignment="1">
      <alignment vertical="center"/>
    </xf>
    <xf numFmtId="0" fontId="0" fillId="0" borderId="0" xfId="0" applyAlignment="1">
      <alignment vertical="center"/>
    </xf>
    <xf numFmtId="164" fontId="16" fillId="0" borderId="0" xfId="5" applyNumberFormat="1" applyFont="1" applyAlignment="1">
      <alignment vertical="center"/>
    </xf>
    <xf numFmtId="14" fontId="16" fillId="0" borderId="0" xfId="5" applyNumberFormat="1" applyFont="1" applyAlignment="1">
      <alignment vertical="center"/>
    </xf>
    <xf numFmtId="0" fontId="10" fillId="0" borderId="0" xfId="5" quotePrefix="1" applyFont="1" applyAlignment="1">
      <alignment vertical="center"/>
    </xf>
    <xf numFmtId="0" fontId="16" fillId="0" borderId="0" xfId="5" quotePrefix="1" applyFont="1" applyAlignment="1">
      <alignment vertical="center"/>
    </xf>
    <xf numFmtId="0" fontId="22" fillId="0" borderId="0" xfId="5" quotePrefix="1" applyFont="1" applyAlignment="1">
      <alignment vertical="center"/>
    </xf>
    <xf numFmtId="0" fontId="23" fillId="0" borderId="0" xfId="5" quotePrefix="1" applyFont="1" applyAlignment="1">
      <alignment vertical="center"/>
    </xf>
    <xf numFmtId="164" fontId="7" fillId="6" borderId="0" xfId="1" applyNumberFormat="1" applyFont="1" applyFill="1" applyAlignment="1" applyProtection="1">
      <alignment vertical="center"/>
      <protection locked="0"/>
    </xf>
    <xf numFmtId="164" fontId="7" fillId="6" borderId="0" xfId="5" applyNumberFormat="1" applyFont="1" applyFill="1" applyAlignment="1" applyProtection="1">
      <alignment vertical="center"/>
      <protection locked="0"/>
    </xf>
    <xf numFmtId="0" fontId="23" fillId="4" borderId="0" xfId="5" quotePrefix="1" applyFont="1" applyFill="1" applyAlignment="1">
      <alignment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6" borderId="0" xfId="1" applyNumberFormat="1" applyFont="1" applyFill="1" applyAlignment="1" applyProtection="1">
      <alignment vertical="center"/>
      <protection locked="0"/>
    </xf>
    <xf numFmtId="164" fontId="6" fillId="6" borderId="0" xfId="5" applyNumberFormat="1" applyFont="1" applyFill="1" applyAlignment="1" applyProtection="1">
      <alignment vertical="center"/>
      <protection locked="0"/>
    </xf>
    <xf numFmtId="0" fontId="6" fillId="5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5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64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5" fillId="7" borderId="0" xfId="1" applyFont="1" applyFill="1" applyAlignment="1">
      <alignment horizontal="left" vertical="center"/>
    </xf>
    <xf numFmtId="0" fontId="15" fillId="7" borderId="0" xfId="1" applyFont="1" applyFill="1" applyAlignment="1">
      <alignment horizontal="left" vertical="center" wrapText="1"/>
    </xf>
    <xf numFmtId="0" fontId="7" fillId="9" borderId="0" xfId="1" applyFont="1" applyFill="1" applyAlignment="1">
      <alignment horizontal="left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8" fillId="0" borderId="0" xfId="5" applyFont="1" applyAlignment="1">
      <alignment horizontal="left" vertical="center"/>
    </xf>
    <xf numFmtId="164" fontId="7" fillId="0" borderId="0" xfId="5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6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6" fillId="3" borderId="0" xfId="5" applyFont="1" applyFill="1" applyAlignment="1">
      <alignment horizontal="center" vertical="center"/>
    </xf>
    <xf numFmtId="164" fontId="6" fillId="0" borderId="0" xfId="5" applyNumberFormat="1" applyFont="1" applyAlignment="1">
      <alignment vertical="center"/>
    </xf>
    <xf numFmtId="164" fontId="7" fillId="3" borderId="0" xfId="5" applyNumberFormat="1" applyFont="1" applyFill="1" applyAlignment="1">
      <alignment vertical="center"/>
    </xf>
    <xf numFmtId="0" fontId="24" fillId="0" borderId="0" xfId="5" applyFont="1" applyAlignment="1">
      <alignment vertical="center"/>
    </xf>
    <xf numFmtId="0" fontId="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6" fillId="3" borderId="0" xfId="1" applyFont="1" applyFill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164" fontId="7" fillId="3" borderId="0" xfId="1" applyNumberFormat="1" applyFont="1" applyFill="1" applyAlignment="1">
      <alignment vertical="center"/>
    </xf>
    <xf numFmtId="0" fontId="19" fillId="0" borderId="0" xfId="1" applyFont="1" applyAlignment="1">
      <alignment vertical="center"/>
    </xf>
    <xf numFmtId="164" fontId="7" fillId="5" borderId="0" xfId="1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quotePrefix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164" fontId="13" fillId="5" borderId="0" xfId="1" applyNumberFormat="1" applyFont="1" applyFill="1" applyAlignment="1">
      <alignment vertical="center"/>
    </xf>
    <xf numFmtId="164" fontId="13" fillId="0" borderId="0" xfId="1" applyNumberFormat="1" applyFont="1" applyAlignment="1">
      <alignment vertical="center"/>
    </xf>
    <xf numFmtId="164" fontId="13" fillId="3" borderId="0" xfId="1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quotePrefix="1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7" fillId="0" borderId="0" xfId="5" applyFont="1" applyAlignment="1">
      <alignment horizontal="left" vertical="center"/>
    </xf>
    <xf numFmtId="164" fontId="13" fillId="5" borderId="0" xfId="5" applyNumberFormat="1" applyFont="1" applyFill="1" applyAlignment="1">
      <alignment vertical="center"/>
    </xf>
    <xf numFmtId="164" fontId="13" fillId="0" borderId="0" xfId="5" applyNumberFormat="1" applyFont="1" applyAlignment="1">
      <alignment vertical="center"/>
    </xf>
    <xf numFmtId="164" fontId="13" fillId="3" borderId="0" xfId="5" applyNumberFormat="1" applyFont="1" applyFill="1" applyAlignment="1">
      <alignment vertical="center"/>
    </xf>
    <xf numFmtId="164" fontId="12" fillId="0" borderId="0" xfId="5" applyNumberFormat="1" applyFont="1" applyAlignment="1">
      <alignment vertical="center"/>
    </xf>
    <xf numFmtId="164" fontId="7" fillId="5" borderId="0" xfId="5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164" fontId="6" fillId="3" borderId="0" xfId="1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164" fontId="6" fillId="3" borderId="0" xfId="5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7" fillId="0" borderId="0" xfId="1" quotePrefix="1" applyFont="1" applyAlignment="1">
      <alignment vertical="center"/>
    </xf>
    <xf numFmtId="0" fontId="19" fillId="0" borderId="0" xfId="5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9" fillId="0" borderId="0" xfId="5" applyFont="1" applyAlignment="1">
      <alignment vertical="center"/>
    </xf>
    <xf numFmtId="0" fontId="1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15" fillId="3" borderId="0" xfId="1" applyNumberFormat="1" applyFont="1" applyFill="1" applyAlignment="1">
      <alignment vertical="center"/>
    </xf>
    <xf numFmtId="14" fontId="8" fillId="0" borderId="0" xfId="1" applyNumberFormat="1" applyFont="1" applyAlignment="1">
      <alignment vertical="center"/>
    </xf>
    <xf numFmtId="0" fontId="18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0" fontId="6" fillId="5" borderId="0" xfId="5" applyFont="1" applyFill="1" applyAlignment="1">
      <alignment vertical="center"/>
    </xf>
    <xf numFmtId="0" fontId="7" fillId="5" borderId="0" xfId="5" applyFont="1" applyFill="1" applyAlignment="1">
      <alignment vertical="center"/>
    </xf>
    <xf numFmtId="0" fontId="7" fillId="5" borderId="0" xfId="5" applyFont="1" applyFill="1" applyAlignment="1">
      <alignment horizontal="center" vertical="center"/>
    </xf>
    <xf numFmtId="0" fontId="7" fillId="5" borderId="0" xfId="5" applyFont="1" applyFill="1" applyAlignment="1">
      <alignment horizontal="right" vertical="center"/>
    </xf>
    <xf numFmtId="0" fontId="8" fillId="5" borderId="0" xfId="5" applyFont="1" applyFill="1" applyAlignment="1">
      <alignment horizontal="left" vertical="center"/>
    </xf>
    <xf numFmtId="0" fontId="8" fillId="0" borderId="0" xfId="5" applyFont="1" applyAlignment="1">
      <alignment horizontal="right" vertical="center"/>
    </xf>
    <xf numFmtId="0" fontId="9" fillId="0" borderId="0" xfId="5" applyFont="1" applyAlignment="1">
      <alignment horizontal="left" vertical="center"/>
    </xf>
    <xf numFmtId="0" fontId="14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164" fontId="14" fillId="0" borderId="0" xfId="5" applyNumberFormat="1" applyFont="1" applyAlignment="1">
      <alignment vertical="center"/>
    </xf>
    <xf numFmtId="164" fontId="15" fillId="3" borderId="0" xfId="5" applyNumberFormat="1" applyFont="1" applyFill="1" applyAlignment="1">
      <alignment vertical="center"/>
    </xf>
    <xf numFmtId="0" fontId="7" fillId="0" borderId="0" xfId="5" quotePrefix="1" applyFont="1" applyAlignment="1">
      <alignment vertical="center"/>
    </xf>
    <xf numFmtId="164" fontId="11" fillId="3" borderId="0" xfId="5" applyNumberFormat="1" applyFont="1" applyFill="1" applyAlignment="1">
      <alignment vertical="center"/>
    </xf>
    <xf numFmtId="0" fontId="10" fillId="0" borderId="0" xfId="5" applyFont="1" applyAlignment="1">
      <alignment horizontal="center" vertical="center"/>
    </xf>
    <xf numFmtId="0" fontId="25" fillId="0" borderId="0" xfId="5" applyFont="1" applyAlignment="1" applyProtection="1">
      <alignment vertical="center"/>
      <protection locked="0"/>
    </xf>
    <xf numFmtId="0" fontId="25" fillId="0" borderId="0" xfId="5" applyFont="1" applyAlignment="1" applyProtection="1">
      <alignment horizontal="center" vertical="center"/>
      <protection locked="0"/>
    </xf>
    <xf numFmtId="0" fontId="24" fillId="0" borderId="0" xfId="5" applyFont="1" applyAlignment="1" applyProtection="1">
      <alignment horizontal="left" vertical="center"/>
      <protection locked="0"/>
    </xf>
    <xf numFmtId="0" fontId="26" fillId="0" borderId="0" xfId="1" applyFont="1" applyAlignment="1" applyProtection="1">
      <alignment vertical="center"/>
      <protection locked="0"/>
    </xf>
    <xf numFmtId="164" fontId="25" fillId="0" borderId="0" xfId="5" applyNumberFormat="1" applyFont="1" applyAlignment="1" applyProtection="1">
      <alignment vertical="center"/>
      <protection locked="0"/>
    </xf>
    <xf numFmtId="0" fontId="6" fillId="3" borderId="0" xfId="1" applyFont="1" applyFill="1" applyAlignment="1">
      <alignment horizontal="center" vertical="center" wrapText="1"/>
    </xf>
    <xf numFmtId="0" fontId="6" fillId="3" borderId="0" xfId="5" applyFont="1" applyFill="1" applyAlignment="1">
      <alignment horizontal="center" vertical="center" wrapText="1"/>
    </xf>
    <xf numFmtId="0" fontId="7" fillId="6" borderId="0" xfId="1" applyFont="1" applyFill="1" applyAlignment="1" applyProtection="1">
      <alignment horizontal="left" vertical="center"/>
      <protection locked="0"/>
    </xf>
    <xf numFmtId="0" fontId="7" fillId="6" borderId="2" xfId="1" applyFont="1" applyFill="1" applyBorder="1" applyAlignment="1" applyProtection="1">
      <alignment horizontal="left" vertical="center"/>
      <protection locked="0"/>
    </xf>
    <xf numFmtId="0" fontId="7" fillId="6" borderId="0" xfId="5" applyFont="1" applyFill="1" applyAlignment="1" applyProtection="1">
      <alignment horizontal="left" vertical="center"/>
      <protection locked="0"/>
    </xf>
    <xf numFmtId="0" fontId="15" fillId="7" borderId="0" xfId="5" applyFont="1" applyFill="1" applyAlignment="1">
      <alignment horizontal="left" vertical="center" wrapText="1"/>
    </xf>
    <xf numFmtId="0" fontId="7" fillId="9" borderId="0" xfId="5" applyFont="1" applyFill="1" applyAlignment="1">
      <alignment horizontal="left" vertical="center" wrapText="1"/>
    </xf>
    <xf numFmtId="0" fontId="7" fillId="10" borderId="0" xfId="5" applyFont="1" applyFill="1" applyAlignment="1">
      <alignment horizontal="left" vertical="center" wrapText="1"/>
    </xf>
    <xf numFmtId="0" fontId="7" fillId="4" borderId="0" xfId="5" applyFont="1" applyFill="1" applyAlignment="1">
      <alignment horizontal="left" vertical="center" wrapText="1"/>
    </xf>
    <xf numFmtId="0" fontId="7" fillId="6" borderId="2" xfId="5" applyFont="1" applyFill="1" applyBorder="1" applyAlignment="1" applyProtection="1">
      <alignment horizontal="left" vertical="center"/>
      <protection locked="0"/>
    </xf>
  </cellXfs>
  <cellStyles count="6">
    <cellStyle name="Standard" xfId="0" builtinId="0"/>
    <cellStyle name="Standard 2" xfId="1" xr:uid="{F593EC2F-FB05-4E2B-9714-AB16650CE21C}"/>
    <cellStyle name="Standard 2 2" xfId="3" xr:uid="{88727024-1612-469E-B0BB-54164C7CD9FF}"/>
    <cellStyle name="Standard 2 3" xfId="5" xr:uid="{FF739783-299C-473C-AB95-C4EF9E9454FA}"/>
    <cellStyle name="Standard 3" xfId="2" xr:uid="{92481C80-5F0A-4E6B-A884-9C2ACEA0DE9A}"/>
    <cellStyle name="Standard 4" xfId="4" xr:uid="{0247ED4F-E925-40FE-8EF5-144CECA70523}"/>
  </cellStyles>
  <dxfs count="58">
    <dxf>
      <fill>
        <patternFill>
          <bgColor theme="4" tint="0.59996337778862885"/>
        </patternFill>
      </fill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00B050"/>
      </font>
    </dxf>
  </dxfs>
  <tableStyles count="0" defaultTableStyle="TableStyleMedium9" defaultPivotStyle="PivotStyleLight16"/>
  <colors>
    <mruColors>
      <color rgb="FFFFFFCC"/>
      <color rgb="FFFFFF99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80798120\AppData\Local\Microsoft\Windows\INetCache\Content.Outlook\26HY99M7\F4%20Terminplaner%20Beschaffung%20-%20Aet%20und%20Bea.xlsx" TargetMode="External"/><Relationship Id="rId1" Type="http://schemas.openxmlformats.org/officeDocument/2006/relationships/externalLinkPath" Target="file:///C:\Users\U80798120\AppData\Local\Microsoft\Windows\INetCache\Content.Outlook\26HY99M7\F4%20Terminplaner%20Beschaffung%20-%20Aet%20und%20B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nladung"/>
      <sheetName val="Offen BöB ohne RM"/>
      <sheetName val="Offen BöB mit RM"/>
      <sheetName val="Offen BöB mit RM_mit Vorbefasst"/>
    </sheetNames>
    <sheetDataSet>
      <sheetData sheetId="0"/>
      <sheetData sheetId="1"/>
      <sheetData sheetId="2">
        <row r="102">
          <cell r="E102">
            <v>45292</v>
          </cell>
          <cell r="F102">
            <v>45658</v>
          </cell>
        </row>
        <row r="103">
          <cell r="E103">
            <v>45293</v>
          </cell>
          <cell r="F103">
            <v>45659</v>
          </cell>
        </row>
        <row r="104">
          <cell r="E104">
            <v>45380</v>
          </cell>
          <cell r="F104">
            <v>45765</v>
          </cell>
        </row>
        <row r="105">
          <cell r="E105">
            <v>45383</v>
          </cell>
          <cell r="F105">
            <v>45768</v>
          </cell>
        </row>
        <row r="106">
          <cell r="E106">
            <v>45421</v>
          </cell>
          <cell r="F106">
            <v>45806</v>
          </cell>
        </row>
        <row r="107">
          <cell r="E107">
            <v>45432</v>
          </cell>
          <cell r="F107">
            <v>45817</v>
          </cell>
        </row>
        <row r="108">
          <cell r="E108">
            <v>45413</v>
          </cell>
          <cell r="F108">
            <v>45778</v>
          </cell>
        </row>
        <row r="109">
          <cell r="E109">
            <v>45505</v>
          </cell>
          <cell r="F109">
            <v>45870</v>
          </cell>
        </row>
        <row r="110">
          <cell r="E110">
            <v>45650</v>
          </cell>
          <cell r="F110">
            <v>46015</v>
          </cell>
        </row>
        <row r="111">
          <cell r="E111">
            <v>45651</v>
          </cell>
          <cell r="F111">
            <v>46016</v>
          </cell>
        </row>
        <row r="112">
          <cell r="E112">
            <v>45657</v>
          </cell>
          <cell r="F112">
            <v>46022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0D2E-7CDB-4843-8237-C51CEA00A976}">
  <sheetPr codeName="Tabelle2"/>
  <dimension ref="A1:V600"/>
  <sheetViews>
    <sheetView zoomScale="130" zoomScaleNormal="130" workbookViewId="0">
      <selection activeCell="C2" sqref="C2:I2"/>
    </sheetView>
    <sheetView tabSelected="1" zoomScale="130" zoomScaleNormal="130" workbookViewId="1">
      <selection activeCell="C2" sqref="C2"/>
    </sheetView>
    <sheetView workbookViewId="2"/>
    <sheetView workbookViewId="3"/>
    <sheetView zoomScale="130" zoomScaleNormal="130" workbookViewId="4">
      <selection activeCell="C2" sqref="C2:I2"/>
    </sheetView>
  </sheetViews>
  <sheetFormatPr baseColWidth="10" defaultColWidth="11.42578125" defaultRowHeight="12" customHeight="1" x14ac:dyDescent="0.2"/>
  <cols>
    <col min="1" max="1" width="1.5703125" style="43" customWidth="1"/>
    <col min="2" max="2" width="12.28515625" style="43" customWidth="1"/>
    <col min="3" max="3" width="31.28515625" style="43" customWidth="1"/>
    <col min="4" max="4" width="5.28515625" style="44" customWidth="1"/>
    <col min="5" max="5" width="2.85546875" style="45" customWidth="1"/>
    <col min="6" max="6" width="2.85546875" style="46" customWidth="1"/>
    <col min="7" max="7" width="9.28515625" style="43" customWidth="1"/>
    <col min="8" max="8" width="0.85546875" style="43" customWidth="1"/>
    <col min="9" max="9" width="9.28515625" style="43" customWidth="1"/>
    <col min="10" max="10" width="61.85546875" style="47" customWidth="1"/>
    <col min="11" max="11" width="11.42578125" style="42" customWidth="1"/>
    <col min="12" max="16384" width="11.42578125" style="43"/>
  </cols>
  <sheetData>
    <row r="1" spans="1:22" s="39" customFormat="1" ht="15" customHeight="1" x14ac:dyDescent="0.2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22" s="42" customFormat="1" ht="15" customHeight="1" x14ac:dyDescent="0.2">
      <c r="A2" s="38" t="s">
        <v>1</v>
      </c>
      <c r="B2" s="40"/>
      <c r="C2" s="132" t="s">
        <v>105</v>
      </c>
      <c r="D2" s="132"/>
      <c r="E2" s="132"/>
      <c r="F2" s="132"/>
      <c r="G2" s="132"/>
      <c r="H2" s="132"/>
      <c r="I2" s="132"/>
      <c r="J2" s="41"/>
    </row>
    <row r="3" spans="1:22" s="42" customFormat="1" ht="15" customHeight="1" x14ac:dyDescent="0.2">
      <c r="A3" s="38" t="s">
        <v>2</v>
      </c>
      <c r="B3" s="40"/>
      <c r="C3" s="132" t="s">
        <v>70</v>
      </c>
      <c r="D3" s="132"/>
      <c r="E3" s="132"/>
      <c r="F3" s="132"/>
      <c r="G3" s="132"/>
      <c r="H3" s="133"/>
      <c r="I3" s="13" t="s">
        <v>57</v>
      </c>
      <c r="J3" s="41" t="s">
        <v>150</v>
      </c>
    </row>
    <row r="4" spans="1:22" ht="18" customHeight="1" x14ac:dyDescent="0.2">
      <c r="G4" s="42"/>
      <c r="H4" s="42"/>
      <c r="I4" s="42"/>
    </row>
    <row r="5" spans="1:22" s="42" customFormat="1" ht="12" customHeight="1" x14ac:dyDescent="0.2">
      <c r="A5" s="48" t="s">
        <v>146</v>
      </c>
      <c r="B5" s="49"/>
      <c r="C5" s="49"/>
      <c r="D5" s="49"/>
      <c r="E5" s="49"/>
      <c r="F5" s="49"/>
      <c r="G5" s="49"/>
      <c r="H5" s="49"/>
      <c r="I5" s="49"/>
      <c r="J5" s="49"/>
    </row>
    <row r="6" spans="1:22" ht="6" customHeight="1" x14ac:dyDescent="0.2"/>
    <row r="7" spans="1:22" ht="12" customHeight="1" x14ac:dyDescent="0.2">
      <c r="A7" s="50" t="s">
        <v>145</v>
      </c>
      <c r="B7" s="50"/>
      <c r="C7" s="50"/>
      <c r="D7" s="50"/>
      <c r="E7" s="50"/>
      <c r="F7" s="50"/>
      <c r="G7" s="50"/>
      <c r="H7" s="50"/>
      <c r="I7" s="50"/>
      <c r="J7" s="50"/>
    </row>
    <row r="8" spans="1:22" s="51" customFormat="1" ht="18" customHeight="1" x14ac:dyDescent="0.2">
      <c r="D8" s="52"/>
      <c r="E8" s="53"/>
      <c r="F8" s="54"/>
      <c r="G8" s="55"/>
      <c r="H8" s="55"/>
      <c r="I8" s="55"/>
      <c r="J8" s="56"/>
      <c r="K8" s="55"/>
    </row>
    <row r="9" spans="1:22" s="55" customFormat="1" ht="12" customHeight="1" x14ac:dyDescent="0.2">
      <c r="A9" s="57" t="s">
        <v>88</v>
      </c>
      <c r="B9" s="58"/>
      <c r="C9" s="58"/>
      <c r="D9" s="59" t="s">
        <v>0</v>
      </c>
      <c r="E9" s="131" t="s">
        <v>67</v>
      </c>
      <c r="F9" s="131"/>
      <c r="G9" s="59" t="s">
        <v>5</v>
      </c>
      <c r="H9" s="59"/>
      <c r="I9" s="59" t="s">
        <v>4</v>
      </c>
      <c r="J9" s="57" t="s">
        <v>3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s="55" customFormat="1" ht="6" customHeight="1" x14ac:dyDescent="0.2">
      <c r="A10" s="51"/>
      <c r="B10" s="51"/>
      <c r="C10" s="51"/>
      <c r="D10" s="52"/>
      <c r="E10" s="53"/>
      <c r="F10" s="54"/>
      <c r="J10" s="56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2" s="55" customFormat="1" ht="12" customHeight="1" x14ac:dyDescent="0.2">
      <c r="A11" s="51" t="s">
        <v>87</v>
      </c>
      <c r="B11" s="51"/>
      <c r="C11" s="51"/>
      <c r="D11" s="52" t="s">
        <v>12</v>
      </c>
      <c r="E11" s="6">
        <v>100</v>
      </c>
      <c r="F11" s="54" t="s">
        <v>11</v>
      </c>
      <c r="G11" s="32">
        <v>46113</v>
      </c>
      <c r="H11" s="60"/>
      <c r="I11" s="61">
        <f>WORKDAY.INTL(G11,E11,1,0)</f>
        <v>46253</v>
      </c>
      <c r="J11" s="18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s="51" customFormat="1" ht="6" customHeight="1" x14ac:dyDescent="0.2">
      <c r="D12" s="52"/>
      <c r="E12" s="53"/>
      <c r="F12" s="54"/>
      <c r="G12" s="55"/>
      <c r="H12" s="55"/>
      <c r="I12" s="55"/>
      <c r="J12" s="56"/>
      <c r="K12" s="55"/>
    </row>
    <row r="13" spans="1:22" s="42" customFormat="1" ht="12" customHeight="1" x14ac:dyDescent="0.2">
      <c r="A13" s="63" t="s">
        <v>84</v>
      </c>
      <c r="B13" s="64"/>
      <c r="C13" s="64"/>
      <c r="D13" s="65" t="s">
        <v>0</v>
      </c>
      <c r="E13" s="130" t="s">
        <v>67</v>
      </c>
      <c r="F13" s="130"/>
      <c r="G13" s="65" t="s">
        <v>5</v>
      </c>
      <c r="H13" s="65"/>
      <c r="I13" s="65" t="s">
        <v>4</v>
      </c>
      <c r="J13" s="63" t="s">
        <v>3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s="42" customFormat="1" ht="6" customHeight="1" x14ac:dyDescent="0.2">
      <c r="A14" s="43"/>
      <c r="B14" s="43"/>
      <c r="C14" s="43"/>
      <c r="D14" s="44"/>
      <c r="E14" s="45"/>
      <c r="F14" s="46"/>
      <c r="J14" s="47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s="42" customFormat="1" ht="12" customHeight="1" x14ac:dyDescent="0.2">
      <c r="A15" s="43" t="s">
        <v>78</v>
      </c>
      <c r="B15" s="43"/>
      <c r="C15" s="43"/>
      <c r="D15" s="44" t="s">
        <v>12</v>
      </c>
      <c r="E15" s="1">
        <v>10</v>
      </c>
      <c r="F15" s="46" t="s">
        <v>11</v>
      </c>
      <c r="G15" s="36">
        <f>I11</f>
        <v>46253</v>
      </c>
      <c r="H15" s="66"/>
      <c r="I15" s="67">
        <f>WORKDAY.INTL(G15,E15,1,0)</f>
        <v>46267</v>
      </c>
      <c r="J15" s="18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6" customHeight="1" x14ac:dyDescent="0.2">
      <c r="I16" s="42"/>
      <c r="J16" s="68"/>
    </row>
    <row r="17" spans="1:11" ht="12" customHeight="1" x14ac:dyDescent="0.2">
      <c r="A17" s="43" t="s">
        <v>10</v>
      </c>
      <c r="D17" s="44" t="s">
        <v>14</v>
      </c>
      <c r="E17" s="1">
        <v>1</v>
      </c>
      <c r="F17" s="46" t="s">
        <v>11</v>
      </c>
      <c r="G17" s="69">
        <f>I15</f>
        <v>46267</v>
      </c>
      <c r="H17" s="42"/>
      <c r="I17" s="67">
        <f>WORKDAY.INTL(G17,E17,1,0)</f>
        <v>46268</v>
      </c>
      <c r="J17" s="68" t="s">
        <v>77</v>
      </c>
    </row>
    <row r="18" spans="1:11" ht="6" customHeight="1" x14ac:dyDescent="0.2">
      <c r="I18" s="42"/>
    </row>
    <row r="19" spans="1:11" ht="12" customHeight="1" x14ac:dyDescent="0.2">
      <c r="A19" s="43" t="s">
        <v>42</v>
      </c>
      <c r="D19" s="44" t="s">
        <v>40</v>
      </c>
      <c r="E19" s="1">
        <f>SUM(E20:E23)</f>
        <v>17</v>
      </c>
      <c r="F19" s="46" t="s">
        <v>11</v>
      </c>
      <c r="G19" s="42"/>
      <c r="H19" s="42"/>
      <c r="I19" s="67">
        <f>WORKDAY.INTL(I17,E19,1,0)</f>
        <v>46293</v>
      </c>
      <c r="J19" s="18"/>
    </row>
    <row r="20" spans="1:11" s="70" customFormat="1" ht="12" customHeight="1" x14ac:dyDescent="0.2">
      <c r="B20" s="71" t="s">
        <v>43</v>
      </c>
      <c r="D20" s="72" t="s">
        <v>40</v>
      </c>
      <c r="E20" s="4">
        <v>10</v>
      </c>
      <c r="F20" s="73" t="s">
        <v>11</v>
      </c>
      <c r="G20" s="74">
        <f>I17</f>
        <v>46268</v>
      </c>
      <c r="H20" s="75"/>
      <c r="I20" s="76">
        <f>WORKDAY.INTL(G20,E20,1,0)</f>
        <v>46282</v>
      </c>
      <c r="J20" s="18"/>
      <c r="K20" s="77"/>
    </row>
    <row r="21" spans="1:11" s="70" customFormat="1" ht="12" customHeight="1" x14ac:dyDescent="0.2">
      <c r="B21" s="71" t="s">
        <v>37</v>
      </c>
      <c r="D21" s="72" t="s">
        <v>14</v>
      </c>
      <c r="E21" s="4">
        <v>2</v>
      </c>
      <c r="F21" s="73" t="s">
        <v>11</v>
      </c>
      <c r="G21" s="74">
        <f>I20</f>
        <v>46282</v>
      </c>
      <c r="H21" s="75"/>
      <c r="I21" s="76">
        <f>WORKDAY.INTL(G21,E21,1,0)</f>
        <v>46286</v>
      </c>
      <c r="J21" s="18"/>
      <c r="K21" s="77"/>
    </row>
    <row r="22" spans="1:11" s="70" customFormat="1" ht="12" customHeight="1" x14ac:dyDescent="0.2">
      <c r="B22" s="71" t="s">
        <v>38</v>
      </c>
      <c r="D22" s="72" t="s">
        <v>41</v>
      </c>
      <c r="E22" s="4">
        <v>2</v>
      </c>
      <c r="F22" s="73" t="s">
        <v>11</v>
      </c>
      <c r="G22" s="74">
        <f>I21</f>
        <v>46286</v>
      </c>
      <c r="H22" s="75"/>
      <c r="I22" s="76">
        <f>WORKDAY.INTL(G22,E22,1,0)</f>
        <v>46288</v>
      </c>
      <c r="J22" s="18"/>
      <c r="K22" s="77"/>
    </row>
    <row r="23" spans="1:11" s="70" customFormat="1" ht="12" customHeight="1" x14ac:dyDescent="0.2">
      <c r="B23" s="71" t="s">
        <v>39</v>
      </c>
      <c r="D23" s="72" t="s">
        <v>40</v>
      </c>
      <c r="E23" s="4">
        <v>3</v>
      </c>
      <c r="F23" s="73" t="s">
        <v>11</v>
      </c>
      <c r="G23" s="74">
        <f>I22</f>
        <v>46288</v>
      </c>
      <c r="H23" s="75"/>
      <c r="I23" s="76">
        <f>WORKDAY.INTL(G23,E23,1,0)</f>
        <v>46293</v>
      </c>
      <c r="J23" s="18"/>
      <c r="K23" s="77"/>
    </row>
    <row r="24" spans="1:11" ht="6" customHeight="1" x14ac:dyDescent="0.2">
      <c r="I24" s="42"/>
      <c r="J24" s="78"/>
    </row>
    <row r="25" spans="1:11" ht="12" customHeight="1" x14ac:dyDescent="0.2">
      <c r="B25" s="43" t="s">
        <v>68</v>
      </c>
      <c r="D25" s="44" t="s">
        <v>40</v>
      </c>
      <c r="E25" s="1">
        <v>10</v>
      </c>
      <c r="F25" s="46" t="s">
        <v>11</v>
      </c>
      <c r="G25" s="69">
        <f>I19</f>
        <v>46293</v>
      </c>
      <c r="H25" s="42"/>
      <c r="I25" s="67">
        <f>WORKDAY.INTL(G25,E25,1,0)</f>
        <v>46307</v>
      </c>
      <c r="J25" s="18"/>
    </row>
    <row r="26" spans="1:11" ht="6" customHeight="1" x14ac:dyDescent="0.2">
      <c r="I26" s="42"/>
      <c r="J26" s="78"/>
    </row>
    <row r="27" spans="1:11" s="51" customFormat="1" ht="12" customHeight="1" x14ac:dyDescent="0.2">
      <c r="A27" s="51" t="s">
        <v>45</v>
      </c>
      <c r="D27" s="52"/>
      <c r="E27" s="6">
        <f>SUM(E28:E30)</f>
        <v>12</v>
      </c>
      <c r="F27" s="54" t="s">
        <v>11</v>
      </c>
      <c r="G27" s="55"/>
      <c r="H27" s="55"/>
      <c r="I27" s="61">
        <f>WORKDAY.INTL(I23,E27,1,0)</f>
        <v>46309</v>
      </c>
      <c r="J27" s="18"/>
      <c r="K27" s="55"/>
    </row>
    <row r="28" spans="1:11" s="79" customFormat="1" ht="12" customHeight="1" x14ac:dyDescent="0.2">
      <c r="B28" s="80" t="s">
        <v>86</v>
      </c>
      <c r="D28" s="81" t="s">
        <v>40</v>
      </c>
      <c r="E28" s="10">
        <v>2</v>
      </c>
      <c r="F28" s="82" t="s">
        <v>11</v>
      </c>
      <c r="G28" s="83">
        <f>I23</f>
        <v>46293</v>
      </c>
      <c r="H28" s="84"/>
      <c r="I28" s="85">
        <f>WORKDAY.INTL(G28,E28,1,0)</f>
        <v>46295</v>
      </c>
      <c r="J28" s="18"/>
      <c r="K28" s="86"/>
    </row>
    <row r="29" spans="1:11" s="79" customFormat="1" ht="12" customHeight="1" x14ac:dyDescent="0.2">
      <c r="B29" s="80" t="s">
        <v>44</v>
      </c>
      <c r="D29" s="81" t="s">
        <v>40</v>
      </c>
      <c r="E29" s="10">
        <v>4</v>
      </c>
      <c r="F29" s="82" t="s">
        <v>11</v>
      </c>
      <c r="G29" s="83">
        <f>I28</f>
        <v>46295</v>
      </c>
      <c r="H29" s="84"/>
      <c r="I29" s="85">
        <f t="shared" ref="I29:I30" si="0">WORKDAY.INTL(G29,E29,1,0)</f>
        <v>46301</v>
      </c>
      <c r="J29" s="56" t="s">
        <v>92</v>
      </c>
      <c r="K29" s="86"/>
    </row>
    <row r="30" spans="1:11" s="79" customFormat="1" ht="12" customHeight="1" x14ac:dyDescent="0.2">
      <c r="B30" s="80" t="s">
        <v>46</v>
      </c>
      <c r="D30" s="81" t="s">
        <v>40</v>
      </c>
      <c r="E30" s="10">
        <v>6</v>
      </c>
      <c r="F30" s="82" t="s">
        <v>11</v>
      </c>
      <c r="G30" s="83">
        <f>I29</f>
        <v>46301</v>
      </c>
      <c r="H30" s="84"/>
      <c r="I30" s="85">
        <f t="shared" si="0"/>
        <v>46309</v>
      </c>
      <c r="J30" s="18"/>
      <c r="K30" s="86"/>
    </row>
    <row r="31" spans="1:11" s="51" customFormat="1" ht="6" customHeight="1" x14ac:dyDescent="0.2">
      <c r="D31" s="52"/>
      <c r="E31" s="53"/>
      <c r="F31" s="54"/>
      <c r="I31" s="55"/>
      <c r="J31" s="56"/>
      <c r="K31" s="55"/>
    </row>
    <row r="32" spans="1:11" s="51" customFormat="1" ht="12" customHeight="1" x14ac:dyDescent="0.2">
      <c r="A32" s="51" t="s">
        <v>47</v>
      </c>
      <c r="D32" s="52" t="s">
        <v>6</v>
      </c>
      <c r="E32" s="6">
        <v>3</v>
      </c>
      <c r="F32" s="54" t="s">
        <v>11</v>
      </c>
      <c r="G32" s="87">
        <f>I27</f>
        <v>46309</v>
      </c>
      <c r="H32" s="55"/>
      <c r="I32" s="61">
        <f>WORKDAY.INTL(G32,E32,1,0)</f>
        <v>46314</v>
      </c>
      <c r="J32" s="18"/>
      <c r="K32" s="55"/>
    </row>
    <row r="33" spans="1:11" s="51" customFormat="1" ht="6" customHeight="1" x14ac:dyDescent="0.2">
      <c r="D33" s="52"/>
      <c r="E33" s="53"/>
      <c r="F33" s="54"/>
      <c r="G33" s="55"/>
      <c r="H33" s="55"/>
      <c r="I33" s="55"/>
      <c r="J33" s="56"/>
      <c r="K33" s="55"/>
    </row>
    <row r="34" spans="1:11" s="51" customFormat="1" ht="12" customHeight="1" x14ac:dyDescent="0.2">
      <c r="A34" s="51" t="s">
        <v>35</v>
      </c>
      <c r="D34" s="52" t="s">
        <v>6</v>
      </c>
      <c r="E34" s="6">
        <v>3</v>
      </c>
      <c r="F34" s="54" t="s">
        <v>11</v>
      </c>
      <c r="G34" s="87">
        <f>I32</f>
        <v>46314</v>
      </c>
      <c r="H34" s="55"/>
      <c r="I34" s="61">
        <f>WORKDAY.INTL(G34,E34,1,0)</f>
        <v>46317</v>
      </c>
      <c r="J34" s="18"/>
      <c r="K34" s="55"/>
    </row>
    <row r="35" spans="1:11" s="51" customFormat="1" ht="6" customHeight="1" x14ac:dyDescent="0.2">
      <c r="D35" s="52"/>
      <c r="E35" s="53"/>
      <c r="F35" s="54"/>
      <c r="G35" s="55"/>
      <c r="H35" s="55"/>
      <c r="I35" s="55"/>
      <c r="J35" s="56"/>
      <c r="K35" s="55"/>
    </row>
    <row r="36" spans="1:11" s="39" customFormat="1" ht="12" customHeight="1" x14ac:dyDescent="0.2">
      <c r="A36" s="39" t="s">
        <v>48</v>
      </c>
      <c r="D36" s="88"/>
      <c r="E36" s="45"/>
      <c r="F36" s="46"/>
      <c r="G36" s="42"/>
      <c r="H36" s="42"/>
      <c r="I36" s="89">
        <f>I29</f>
        <v>46301</v>
      </c>
      <c r="J36" s="18"/>
      <c r="K36" s="42"/>
    </row>
    <row r="37" spans="1:11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1" ht="12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1" ht="12" customHeight="1" x14ac:dyDescent="0.2">
      <c r="A39" s="90" t="s">
        <v>116</v>
      </c>
      <c r="B39" s="90"/>
      <c r="C39" s="91"/>
      <c r="D39" s="18"/>
      <c r="E39" s="18"/>
      <c r="F39" s="18"/>
      <c r="G39" s="18"/>
      <c r="H39" s="18"/>
      <c r="I39" s="18"/>
      <c r="J39" s="18"/>
    </row>
    <row r="40" spans="1:11" ht="12" customHeight="1" x14ac:dyDescent="0.2">
      <c r="A40" s="90" t="s">
        <v>114</v>
      </c>
      <c r="B40" s="92"/>
      <c r="C40" s="91"/>
      <c r="D40" s="18"/>
      <c r="E40" s="18"/>
      <c r="F40" s="18"/>
      <c r="G40" s="18"/>
      <c r="H40" s="18"/>
      <c r="I40" s="18"/>
      <c r="J40" s="18"/>
    </row>
    <row r="41" spans="1:11" ht="12" customHeight="1" x14ac:dyDescent="0.2">
      <c r="A41" s="90" t="s">
        <v>115</v>
      </c>
      <c r="B41" s="93"/>
      <c r="C41" s="91"/>
      <c r="D41" s="18"/>
      <c r="E41" s="18"/>
      <c r="F41" s="18"/>
      <c r="G41" s="18"/>
      <c r="H41" s="18"/>
      <c r="I41" s="18"/>
      <c r="J41" s="18"/>
    </row>
    <row r="42" spans="1:11" ht="12" customHeight="1" x14ac:dyDescent="0.2">
      <c r="A42" s="90" t="s">
        <v>117</v>
      </c>
      <c r="B42" s="93"/>
      <c r="C42" s="91"/>
      <c r="D42" s="18"/>
      <c r="E42" s="18"/>
      <c r="F42" s="18"/>
      <c r="G42" s="18"/>
      <c r="H42" s="18"/>
      <c r="I42" s="18"/>
      <c r="J42" s="18"/>
    </row>
    <row r="43" spans="1:11" ht="12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1" ht="12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1" ht="12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1" ht="12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1" ht="12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</row>
    <row r="48" spans="1:11" ht="12" customHeight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12" customHeight="1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</row>
    <row r="50" spans="1:10" ht="12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ht="12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</row>
    <row r="52" spans="1:10" ht="12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</row>
    <row r="53" spans="1:10" ht="12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</row>
    <row r="54" spans="1:10" ht="12" customHeight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</row>
    <row r="55" spans="1:10" ht="12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</row>
    <row r="56" spans="1:10" ht="12" customHeight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</row>
    <row r="57" spans="1:10" ht="12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</row>
    <row r="58" spans="1:10" ht="12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</row>
    <row r="59" spans="1:10" ht="12" customHeight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</row>
    <row r="60" spans="1:10" ht="12" customHeight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</row>
    <row r="61" spans="1:10" ht="12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</row>
    <row r="62" spans="1:10" ht="12" customHeight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</row>
    <row r="63" spans="1:10" ht="12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</row>
    <row r="64" spans="1:10" ht="12" customHeight="1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</row>
    <row r="65" spans="1:10" ht="12" customHeight="1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</row>
    <row r="66" spans="1:10" ht="12" customHeight="1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</row>
    <row r="67" spans="1:10" ht="12" customHeight="1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12" customHeight="1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</row>
    <row r="69" spans="1:10" ht="12" customHeight="1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</row>
    <row r="70" spans="1:10" ht="12" customHeight="1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</row>
    <row r="71" spans="1:10" ht="12" customHeight="1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</row>
    <row r="72" spans="1:10" ht="12" customHeight="1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</row>
    <row r="73" spans="1:10" ht="12" customHeight="1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</row>
    <row r="74" spans="1:10" ht="12" customHeight="1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</row>
    <row r="75" spans="1:10" ht="12" customHeight="1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</row>
    <row r="76" spans="1:10" ht="12" customHeight="1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</row>
    <row r="77" spans="1:10" ht="12" customHeight="1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</row>
    <row r="78" spans="1:10" ht="12" customHeight="1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</row>
    <row r="79" spans="1:10" ht="12" customHeight="1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</row>
    <row r="80" spans="1:10" ht="12" customHeight="1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</row>
    <row r="81" spans="1:10" ht="12" customHeight="1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</row>
    <row r="82" spans="1:10" ht="12" customHeight="1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</row>
    <row r="83" spans="1:10" ht="12" customHeight="1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12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2" customHeight="1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</row>
    <row r="86" spans="1:10" ht="12" customHeight="1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</row>
    <row r="87" spans="1:10" ht="12" customHeight="1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</row>
    <row r="88" spans="1:10" ht="12" customHeight="1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</row>
    <row r="89" spans="1:10" ht="12" customHeight="1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</row>
    <row r="90" spans="1:10" ht="12" customHeight="1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</row>
    <row r="91" spans="1:10" ht="12" customHeight="1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</row>
    <row r="92" spans="1:10" ht="12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10" ht="12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10" ht="12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10" ht="12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10" ht="12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ht="12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2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2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ht="12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ht="12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ht="12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ht="12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ht="12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ht="12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ht="12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2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ht="12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ht="12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ht="12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ht="12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ht="12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ht="12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ht="12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ht="12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12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12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12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2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ht="12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ht="12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ht="12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ht="12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ht="12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ht="12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ht="12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  <row r="128" spans="1:10" ht="12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2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12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12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</row>
    <row r="132" spans="1:10" ht="12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</row>
    <row r="133" spans="1:10" ht="12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1:10" ht="12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</row>
    <row r="135" spans="1:10" ht="12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</row>
    <row r="136" spans="1:10" ht="12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</row>
    <row r="137" spans="1:10" ht="12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</row>
    <row r="138" spans="1:10" ht="12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</row>
    <row r="139" spans="1:10" ht="12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ht="12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ht="12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0" ht="12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 ht="12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2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10" ht="12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ht="12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</row>
    <row r="147" spans="1:10" ht="12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</row>
    <row r="148" spans="1:10" ht="12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</row>
    <row r="149" spans="1:10" ht="12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</row>
    <row r="150" spans="1:10" ht="12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</row>
    <row r="151" spans="1:10" ht="12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</row>
    <row r="152" spans="1:10" ht="12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0" ht="12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</row>
    <row r="154" spans="1:10" ht="12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</row>
    <row r="155" spans="1:10" ht="12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</row>
    <row r="156" spans="1:10" ht="12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</row>
    <row r="157" spans="1:10" ht="12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0" ht="12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</row>
    <row r="159" spans="1:10" ht="12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</row>
    <row r="160" spans="1:10" ht="12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</row>
    <row r="161" spans="1:10" ht="12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</row>
    <row r="162" spans="1:10" ht="12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</row>
    <row r="163" spans="1:10" ht="12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</row>
    <row r="164" spans="1:10" ht="12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</row>
    <row r="165" spans="1:10" ht="12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</row>
    <row r="166" spans="1:10" ht="12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2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12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12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</row>
    <row r="170" spans="1:10" ht="12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</row>
    <row r="171" spans="1:10" ht="12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</row>
    <row r="172" spans="1:10" ht="12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</row>
    <row r="173" spans="1:10" ht="12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</row>
    <row r="174" spans="1:10" ht="12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</row>
    <row r="175" spans="1:10" ht="12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</row>
    <row r="176" spans="1:10" ht="12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0" ht="12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</row>
    <row r="178" spans="1:10" ht="12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</row>
    <row r="179" spans="1:10" ht="12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1:10" ht="12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</row>
    <row r="181" spans="1:10" ht="12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</row>
    <row r="182" spans="1:10" ht="12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</row>
    <row r="183" spans="1:10" ht="12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</row>
    <row r="184" spans="1:10" ht="12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</row>
    <row r="185" spans="1:10" ht="12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</row>
    <row r="186" spans="1:10" ht="12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</row>
    <row r="187" spans="1:10" ht="12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</row>
    <row r="188" spans="1:10" ht="12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</row>
    <row r="189" spans="1:10" ht="12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</row>
    <row r="190" spans="1:10" ht="12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</row>
    <row r="191" spans="1:10" ht="12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10" ht="12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2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12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12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</row>
    <row r="196" spans="1:10" ht="12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</row>
    <row r="197" spans="1:10" ht="12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</row>
    <row r="198" spans="1:10" ht="12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</row>
    <row r="199" spans="1:10" ht="12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</row>
    <row r="200" spans="1:10" ht="12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</row>
    <row r="201" spans="1:10" ht="12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</row>
    <row r="202" spans="1:10" ht="12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</row>
    <row r="203" spans="1:10" ht="12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</row>
    <row r="204" spans="1:10" ht="12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ht="12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12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2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</row>
    <row r="208" spans="1:10" ht="12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</row>
    <row r="209" spans="1:10" ht="12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</row>
    <row r="210" spans="1:10" ht="12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</row>
    <row r="211" spans="1:10" ht="12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</row>
    <row r="212" spans="1:10" ht="12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</row>
    <row r="213" spans="1:10" ht="12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</row>
    <row r="214" spans="1:10" ht="12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</row>
    <row r="215" spans="1:10" ht="12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</row>
    <row r="216" spans="1:10" ht="12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</row>
    <row r="217" spans="1:10" ht="12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</row>
    <row r="218" spans="1:10" ht="12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</row>
    <row r="219" spans="1:10" ht="12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</row>
    <row r="220" spans="1:10" ht="12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ht="12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ht="12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</row>
    <row r="223" spans="1:10" ht="12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</row>
    <row r="224" spans="1:10" ht="12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</row>
    <row r="225" spans="1:10" ht="12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</row>
    <row r="226" spans="1:10" ht="12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</row>
    <row r="227" spans="1:10" ht="12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0" ht="12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</row>
    <row r="229" spans="1:10" ht="12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</row>
    <row r="230" spans="1:10" ht="12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</row>
    <row r="231" spans="1:10" ht="12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</row>
    <row r="232" spans="1:10" ht="12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2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</row>
    <row r="234" spans="1:10" ht="12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</row>
    <row r="235" spans="1:10" ht="12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</row>
    <row r="236" spans="1:10" ht="12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0" ht="12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</row>
    <row r="238" spans="1:10" ht="12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</row>
    <row r="239" spans="1:10" ht="12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</row>
    <row r="240" spans="1:10" ht="12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</row>
    <row r="241" spans="1:10" ht="12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</row>
    <row r="242" spans="1:10" ht="12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</row>
    <row r="243" spans="1:10" ht="12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</row>
    <row r="244" spans="1:10" ht="12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</row>
    <row r="245" spans="1:10" ht="12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</row>
    <row r="246" spans="1:10" ht="12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</row>
    <row r="247" spans="1:10" ht="12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</row>
    <row r="248" spans="1:10" ht="12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</row>
    <row r="249" spans="1:10" ht="12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</row>
    <row r="250" spans="1:10" ht="12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</row>
    <row r="251" spans="1:10" ht="12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</row>
    <row r="252" spans="1:10" ht="12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</row>
    <row r="253" spans="1:10" ht="12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</row>
    <row r="254" spans="1:10" ht="12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</row>
    <row r="255" spans="1:10" ht="12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</row>
    <row r="256" spans="1:10" ht="12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</row>
    <row r="257" spans="1:10" ht="12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</row>
    <row r="258" spans="1:10" ht="12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</row>
    <row r="259" spans="1:10" ht="12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</row>
    <row r="260" spans="1:10" ht="12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</row>
    <row r="261" spans="1:10" ht="12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</row>
    <row r="262" spans="1:10" ht="12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</row>
    <row r="263" spans="1:10" ht="12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</row>
    <row r="264" spans="1:10" ht="12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</row>
    <row r="265" spans="1:10" ht="12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</row>
    <row r="266" spans="1:10" ht="12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</row>
    <row r="267" spans="1:10" ht="12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</row>
    <row r="268" spans="1:10" ht="12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0" ht="12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</row>
    <row r="270" spans="1:10" ht="12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</row>
    <row r="271" spans="1:10" ht="12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</row>
    <row r="272" spans="1:10" ht="12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</row>
    <row r="273" spans="1:10" ht="12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</row>
    <row r="274" spans="1:10" ht="12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</row>
    <row r="275" spans="1:10" ht="12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</row>
    <row r="276" spans="1:10" ht="12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</row>
    <row r="277" spans="1:10" ht="12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</row>
    <row r="278" spans="1:10" ht="12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</row>
    <row r="279" spans="1:10" ht="12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</row>
    <row r="280" spans="1:10" ht="12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</row>
    <row r="281" spans="1:10" ht="12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</row>
    <row r="282" spans="1:10" ht="12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</row>
    <row r="283" spans="1:10" ht="12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</row>
    <row r="284" spans="1:10" ht="12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</row>
    <row r="285" spans="1:10" ht="12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</row>
    <row r="286" spans="1:10" ht="12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</row>
    <row r="287" spans="1:10" ht="12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</row>
    <row r="288" spans="1:10" ht="12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</row>
    <row r="289" spans="1:10" ht="12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</row>
    <row r="290" spans="1:10" ht="12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</row>
    <row r="291" spans="1:10" ht="12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</row>
    <row r="292" spans="1:10" ht="12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</row>
    <row r="293" spans="1:10" ht="12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0" ht="12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0" ht="12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0" ht="12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0" ht="12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0" ht="12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0" ht="12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0" ht="12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0" ht="12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0" ht="12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ht="12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0" ht="12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ht="12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ht="12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ht="12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ht="12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ht="12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ht="12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ht="12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ht="12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ht="12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ht="12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ht="12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ht="12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ht="12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ht="12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ht="12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ht="12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ht="12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ht="12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ht="12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ht="12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ht="12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ht="12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ht="12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ht="12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ht="12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ht="12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ht="12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ht="12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ht="12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ht="12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ht="12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ht="12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ht="12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ht="12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ht="12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ht="12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ht="12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ht="12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ht="12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ht="12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ht="12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ht="12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ht="12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ht="12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ht="12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ht="12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ht="12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ht="12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ht="12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ht="12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ht="12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ht="12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ht="12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ht="12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ht="12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ht="12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ht="12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ht="12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ht="12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ht="12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ht="12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ht="12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ht="12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ht="12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ht="12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ht="12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ht="12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ht="12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ht="12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ht="12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ht="12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ht="12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ht="12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ht="12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ht="12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ht="12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ht="12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ht="12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ht="12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ht="12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ht="12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ht="12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ht="12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ht="12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ht="12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ht="12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ht="12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ht="12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ht="12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ht="12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ht="12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ht="12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ht="12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ht="12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ht="12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ht="12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ht="12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ht="12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ht="12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ht="12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ht="12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ht="12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ht="12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ht="12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ht="12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ht="12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ht="12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ht="12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ht="12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ht="12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ht="12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ht="12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ht="12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ht="12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ht="12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ht="12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ht="12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ht="12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ht="12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ht="12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ht="12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ht="12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ht="12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ht="12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ht="12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ht="12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ht="12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ht="12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ht="12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ht="12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ht="12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ht="12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ht="12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ht="12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ht="12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ht="12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ht="12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ht="12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ht="12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ht="12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ht="12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ht="12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ht="12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ht="12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ht="12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ht="12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ht="12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ht="12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ht="12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ht="12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ht="12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ht="12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ht="12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ht="12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ht="12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ht="12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ht="12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ht="12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ht="12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ht="12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ht="12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ht="12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ht="12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ht="12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ht="12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ht="12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ht="12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ht="12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ht="12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ht="12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ht="12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ht="12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ht="12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ht="12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ht="12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ht="12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ht="12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ht="12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ht="12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ht="12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ht="12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ht="12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ht="12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ht="12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ht="12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ht="12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ht="12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ht="12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ht="12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ht="12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ht="12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ht="12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ht="12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ht="12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ht="12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ht="12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ht="12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ht="12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ht="12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ht="12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ht="12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ht="12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ht="12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ht="12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ht="12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ht="12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ht="12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ht="12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ht="12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ht="12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ht="12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ht="12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ht="12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ht="12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ht="12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ht="12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ht="12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ht="12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ht="12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ht="12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ht="12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ht="12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ht="12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ht="12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ht="12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ht="12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ht="12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ht="12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ht="12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ht="12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ht="12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ht="12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ht="12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ht="12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ht="12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ht="12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ht="12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ht="12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ht="12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ht="12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ht="12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ht="12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ht="12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ht="12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ht="12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ht="12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ht="12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ht="12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ht="12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ht="12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ht="12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ht="12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ht="12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ht="12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ht="12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ht="12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ht="12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ht="12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ht="12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ht="12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ht="12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ht="12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ht="12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ht="12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ht="12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ht="12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ht="12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ht="12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ht="12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ht="12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ht="12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ht="12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ht="12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ht="12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ht="12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ht="12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ht="12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ht="12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ht="12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ht="12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ht="12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ht="12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ht="12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ht="12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ht="12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ht="12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ht="12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ht="12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ht="12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ht="12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ht="12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ht="12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ht="12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ht="12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ht="12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</row>
    <row r="600" spans="1:10" ht="12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</row>
  </sheetData>
  <sheetProtection algorithmName="SHA-512" hashValue="MYHGLy12uGjzXLqG3gIAydmy+8SPM0INNTzlxJjDzaqkKNpL9YOk9zVdFp16x3FDNnOfAZ4NqjVPWbOHMIsAcw==" saltValue="stXsEsa+b2gBswDRJTTDLQ==" spinCount="100000" sheet="1" objects="1" scenarios="1"/>
  <mergeCells count="4">
    <mergeCell ref="E13:F13"/>
    <mergeCell ref="E9:F9"/>
    <mergeCell ref="C3:H3"/>
    <mergeCell ref="C2:I2"/>
  </mergeCells>
  <conditionalFormatting sqref="G11:I36">
    <cfRule type="expression" dxfId="47" priority="11">
      <formula>OR(WEEKDAY(G11,2)&gt;5)</formula>
    </cfRule>
  </conditionalFormatting>
  <dataValidations count="1">
    <dataValidation type="list" allowBlank="1" showInputMessage="1" showErrorMessage="1" sqref="I3" xr:uid="{290E877C-D88D-4A50-B158-F401ADD1D799}">
      <formula1>"Bauleistung,Dienstleistung,Lieferung"</formula1>
    </dataValidation>
  </dataValidations>
  <pageMargins left="0.78740157480314965" right="0.35433070866141736" top="1.1811023622047245" bottom="0.19685039370078741" header="0.39370078740157483" footer="0.39370078740157483"/>
  <pageSetup paperSize="9" orientation="landscape" r:id="rId1"/>
  <headerFooter scaleWithDoc="0" alignWithMargins="0">
    <oddHeader>&amp;L&amp;G&amp;R&amp;G</oddHeader>
    <oddFooter>&amp;R&amp;7&amp;P von &amp;N</oddFooter>
  </headerFooter>
  <ignoredErrors>
    <ignoredError sqref="I11:I35 E12:G14 F11 E15:G16 E17:G36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1C531AE-6397-4626-B1FC-07DC3ED27F4A}">
            <xm:f>(COUNTIF(Daten!$I$14:$I$32,G11)&gt;0)</xm:f>
            <x14:dxf>
              <font>
                <color rgb="FF00B050"/>
              </font>
            </x14:dxf>
          </x14:cfRule>
          <x14:cfRule type="expression" priority="2" id="{2E5AF9A0-5884-46BC-B75E-AB09EAB4680C}">
            <xm:f>(COUNTIF(Daten!$I$3:$I$11,G11)&gt;0)</xm:f>
            <x14:dxf>
              <font>
                <color rgb="FF0070C0"/>
              </font>
            </x14:dxf>
          </x14:cfRule>
          <x14:cfRule type="expression" priority="3" id="{8B40E20B-A98B-49BB-83F3-CDBBAE0D8DA9}">
            <xm:f>(COUNTIF(Daten!$G$14:$G$32,G11)&gt;0)</xm:f>
            <x14:dxf>
              <font>
                <color rgb="FF00B050"/>
              </font>
            </x14:dxf>
          </x14:cfRule>
          <x14:cfRule type="expression" priority="4" id="{237BE3D2-4297-4316-AF81-F255C5CCFECE}">
            <xm:f>(COUNTIF(Daten!$G$3:$G$11,G11)&gt;0)</xm:f>
            <x14:dxf>
              <font>
                <color rgb="FF0070C0"/>
              </font>
            </x14:dxf>
          </x14:cfRule>
          <x14:cfRule type="expression" priority="5" id="{276CF5EA-B074-48C9-9911-6217698E63C0}">
            <xm:f>(COUNTIF(Daten!$E$14:$E$32,G11)&gt;0)</xm:f>
            <x14:dxf>
              <font>
                <color rgb="FF00B050"/>
              </font>
            </x14:dxf>
          </x14:cfRule>
          <x14:cfRule type="expression" priority="6" id="{BFFC9E63-E64C-4002-ADA9-A0D853D86966}">
            <xm:f>(COUNTIF(Daten!$E$3:$E$11,G11)&gt;0)</xm:f>
            <x14:dxf>
              <font>
                <color rgb="FF0070C0"/>
              </font>
            </x14:dxf>
          </x14:cfRule>
          <x14:cfRule type="expression" priority="7" id="{75826F02-3C46-4762-81BF-C9FBDF72E0B8}">
            <xm:f>(COUNTIF(Daten!$C$14:$C$32,G11)&gt;0)</xm:f>
            <x14:dxf>
              <font>
                <color rgb="FF00B050"/>
              </font>
            </x14:dxf>
          </x14:cfRule>
          <x14:cfRule type="expression" priority="8" id="{20D607E3-A167-45A4-BFB9-6CEC16BE3CCF}">
            <xm:f>(COUNTIF(Daten!$C$3:$C$11,G11)&gt;0)</xm:f>
            <x14:dxf>
              <font>
                <color rgb="FF0070C0"/>
              </font>
            </x14:dxf>
          </x14:cfRule>
          <x14:cfRule type="expression" priority="9" id="{C54A7207-2BAF-47D3-BF28-3582E929F0AF}">
            <xm:f>(COUNTIF(Daten!$A$14:$A$32,G11)&gt;0)</xm:f>
            <x14:dxf>
              <font>
                <color rgb="FF00B050"/>
              </font>
            </x14:dxf>
          </x14:cfRule>
          <x14:cfRule type="expression" priority="10" id="{9715E451-C857-4C44-AC04-84A6535DE753}">
            <xm:f>(COUNTIF(Daten!$A$3:$A$11,G11)&gt;0)</xm:f>
            <x14:dxf>
              <font>
                <color rgb="FF0070C0"/>
              </font>
            </x14:dxf>
          </x14:cfRule>
          <xm:sqref>G11:I36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1A91-AFBD-420C-A684-C3429013F49A}">
  <sheetPr codeName="Tabelle3"/>
  <dimension ref="A1:V598"/>
  <sheetViews>
    <sheetView zoomScale="130" zoomScaleNormal="130" workbookViewId="0">
      <selection activeCell="C2" sqref="C2:I2"/>
    </sheetView>
    <sheetView zoomScale="130" zoomScaleNormal="130" workbookViewId="1">
      <selection activeCell="C2" sqref="C2"/>
    </sheetView>
    <sheetView workbookViewId="2"/>
    <sheetView workbookViewId="3"/>
    <sheetView zoomScale="130" zoomScaleNormal="130" workbookViewId="4">
      <selection activeCell="C2" sqref="C2:I2"/>
    </sheetView>
  </sheetViews>
  <sheetFormatPr baseColWidth="10" defaultColWidth="11.42578125" defaultRowHeight="12" customHeight="1" x14ac:dyDescent="0.2"/>
  <cols>
    <col min="1" max="1" width="1.5703125" style="43" customWidth="1"/>
    <col min="2" max="2" width="12.28515625" style="43" customWidth="1"/>
    <col min="3" max="3" width="31.28515625" style="43" customWidth="1"/>
    <col min="4" max="4" width="5.28515625" style="44" customWidth="1"/>
    <col min="5" max="5" width="2.85546875" style="45" customWidth="1"/>
    <col min="6" max="6" width="2.85546875" style="46" customWidth="1"/>
    <col min="7" max="7" width="9.28515625" style="43" customWidth="1"/>
    <col min="8" max="8" width="0.85546875" style="43" customWidth="1"/>
    <col min="9" max="9" width="9.28515625" style="43" customWidth="1"/>
    <col min="10" max="10" width="61.85546875" style="47" customWidth="1"/>
    <col min="11" max="11" width="11.42578125" style="42" customWidth="1"/>
    <col min="12" max="16384" width="11.42578125" style="43"/>
  </cols>
  <sheetData>
    <row r="1" spans="1:22" s="39" customFormat="1" ht="15" customHeight="1" x14ac:dyDescent="0.2">
      <c r="A1" s="38" t="s">
        <v>79</v>
      </c>
      <c r="B1" s="38"/>
      <c r="C1" s="38"/>
      <c r="D1" s="38"/>
      <c r="E1" s="38"/>
      <c r="F1" s="38"/>
      <c r="G1" s="38"/>
      <c r="H1" s="38"/>
      <c r="I1" s="38"/>
    </row>
    <row r="2" spans="1:22" s="42" customFormat="1" ht="15" customHeight="1" x14ac:dyDescent="0.2">
      <c r="A2" s="38" t="s">
        <v>1</v>
      </c>
      <c r="B2" s="40"/>
      <c r="C2" s="132" t="s">
        <v>105</v>
      </c>
      <c r="D2" s="132"/>
      <c r="E2" s="132"/>
      <c r="F2" s="132"/>
      <c r="G2" s="132"/>
      <c r="H2" s="132"/>
      <c r="I2" s="132"/>
      <c r="J2" s="41"/>
    </row>
    <row r="3" spans="1:22" s="42" customFormat="1" ht="15" customHeight="1" x14ac:dyDescent="0.2">
      <c r="A3" s="38" t="s">
        <v>2</v>
      </c>
      <c r="B3" s="40"/>
      <c r="C3" s="132" t="s">
        <v>70</v>
      </c>
      <c r="D3" s="132"/>
      <c r="E3" s="132"/>
      <c r="F3" s="132"/>
      <c r="G3" s="132"/>
      <c r="H3" s="133"/>
      <c r="I3" s="13" t="s">
        <v>57</v>
      </c>
      <c r="J3" s="41" t="s">
        <v>150</v>
      </c>
    </row>
    <row r="4" spans="1:22" ht="18" customHeight="1" x14ac:dyDescent="0.2">
      <c r="G4" s="42"/>
      <c r="H4" s="42"/>
      <c r="I4" s="42"/>
    </row>
    <row r="5" spans="1:22" s="42" customFormat="1" ht="12" customHeight="1" x14ac:dyDescent="0.2">
      <c r="A5" s="48" t="s">
        <v>146</v>
      </c>
      <c r="B5" s="49"/>
      <c r="C5" s="49"/>
      <c r="D5" s="49"/>
      <c r="E5" s="49"/>
      <c r="F5" s="49"/>
      <c r="G5" s="49"/>
      <c r="H5" s="49"/>
      <c r="I5" s="49"/>
      <c r="J5" s="49"/>
    </row>
    <row r="6" spans="1:22" ht="6" customHeight="1" x14ac:dyDescent="0.2"/>
    <row r="7" spans="1:22" ht="12" customHeight="1" x14ac:dyDescent="0.2">
      <c r="A7" s="50" t="s">
        <v>144</v>
      </c>
      <c r="B7" s="50"/>
      <c r="C7" s="50"/>
      <c r="D7" s="50"/>
      <c r="E7" s="50"/>
      <c r="F7" s="50"/>
      <c r="G7" s="50"/>
      <c r="H7" s="50"/>
      <c r="I7" s="50"/>
      <c r="J7" s="50"/>
    </row>
    <row r="8" spans="1:22" ht="6" customHeight="1" x14ac:dyDescent="0.2"/>
    <row r="9" spans="1:22" ht="12" customHeight="1" x14ac:dyDescent="0.2">
      <c r="A9" s="94" t="s">
        <v>148</v>
      </c>
      <c r="B9" s="94"/>
      <c r="C9" s="94"/>
      <c r="D9" s="94"/>
      <c r="E9" s="94"/>
      <c r="F9" s="94"/>
      <c r="G9" s="94"/>
      <c r="H9" s="94"/>
      <c r="I9" s="94"/>
      <c r="J9" s="94"/>
    </row>
    <row r="10" spans="1:22" ht="6" customHeight="1" x14ac:dyDescent="0.2">
      <c r="H10" s="55"/>
    </row>
    <row r="11" spans="1:22" ht="12" customHeight="1" x14ac:dyDescent="0.2">
      <c r="A11" s="95" t="s">
        <v>147</v>
      </c>
      <c r="B11" s="95"/>
      <c r="C11" s="95"/>
      <c r="D11" s="95"/>
      <c r="E11" s="95"/>
      <c r="F11" s="95"/>
      <c r="G11" s="95"/>
      <c r="H11" s="95"/>
      <c r="I11" s="95"/>
      <c r="J11" s="95"/>
    </row>
    <row r="12" spans="1:22" s="51" customFormat="1" ht="18" customHeight="1" x14ac:dyDescent="0.2">
      <c r="D12" s="52"/>
      <c r="E12" s="53"/>
      <c r="F12" s="54"/>
      <c r="G12" s="55"/>
      <c r="H12" s="55"/>
      <c r="I12" s="55"/>
      <c r="J12" s="56"/>
      <c r="K12" s="55"/>
    </row>
    <row r="13" spans="1:22" s="55" customFormat="1" ht="12" customHeight="1" x14ac:dyDescent="0.2">
      <c r="A13" s="57" t="s">
        <v>88</v>
      </c>
      <c r="B13" s="58"/>
      <c r="C13" s="58"/>
      <c r="D13" s="59" t="s">
        <v>0</v>
      </c>
      <c r="E13" s="131" t="s">
        <v>67</v>
      </c>
      <c r="F13" s="131"/>
      <c r="G13" s="59" t="s">
        <v>5</v>
      </c>
      <c r="H13" s="96"/>
      <c r="I13" s="59" t="s">
        <v>4</v>
      </c>
      <c r="J13" s="57" t="s">
        <v>3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s="55" customFormat="1" ht="6" customHeight="1" x14ac:dyDescent="0.2">
      <c r="A14" s="51"/>
      <c r="B14" s="51"/>
      <c r="C14" s="51"/>
      <c r="D14" s="52"/>
      <c r="E14" s="53"/>
      <c r="F14" s="54"/>
      <c r="J14" s="56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55" customFormat="1" ht="12" customHeight="1" x14ac:dyDescent="0.2">
      <c r="A15" s="51" t="s">
        <v>87</v>
      </c>
      <c r="B15" s="51"/>
      <c r="C15" s="51"/>
      <c r="D15" s="52" t="s">
        <v>12</v>
      </c>
      <c r="E15" s="6">
        <v>100</v>
      </c>
      <c r="F15" s="54" t="s">
        <v>11</v>
      </c>
      <c r="G15" s="32">
        <v>46113</v>
      </c>
      <c r="H15" s="88"/>
      <c r="I15" s="61">
        <f>WORKDAY.INTL(G15,E15,1,0)</f>
        <v>46253</v>
      </c>
      <c r="J15" s="18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s="51" customFormat="1" ht="6" customHeight="1" x14ac:dyDescent="0.2">
      <c r="D16" s="52"/>
      <c r="E16" s="53"/>
      <c r="F16" s="54"/>
      <c r="G16" s="55"/>
      <c r="H16" s="42"/>
      <c r="I16" s="55"/>
      <c r="J16" s="56"/>
      <c r="K16" s="55"/>
    </row>
    <row r="17" spans="1:22" s="42" customFormat="1" ht="12" customHeight="1" x14ac:dyDescent="0.2">
      <c r="A17" s="63" t="s">
        <v>149</v>
      </c>
      <c r="B17" s="64"/>
      <c r="C17" s="64"/>
      <c r="D17" s="65" t="s">
        <v>0</v>
      </c>
      <c r="E17" s="130" t="s">
        <v>67</v>
      </c>
      <c r="F17" s="130"/>
      <c r="G17" s="65" t="s">
        <v>5</v>
      </c>
      <c r="H17" s="89"/>
      <c r="I17" s="65" t="s">
        <v>4</v>
      </c>
      <c r="J17" s="63" t="s">
        <v>3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42" customFormat="1" ht="6" customHeight="1" x14ac:dyDescent="0.2">
      <c r="A18" s="43"/>
      <c r="B18" s="43"/>
      <c r="C18" s="43"/>
      <c r="D18" s="44"/>
      <c r="E18" s="45"/>
      <c r="F18" s="46"/>
      <c r="H18" s="43"/>
      <c r="J18" s="47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42" customFormat="1" ht="12" customHeight="1" x14ac:dyDescent="0.2">
      <c r="A19" s="43" t="s">
        <v>80</v>
      </c>
      <c r="B19" s="43"/>
      <c r="C19" s="43"/>
      <c r="D19" s="44" t="s">
        <v>12</v>
      </c>
      <c r="E19" s="1">
        <v>10</v>
      </c>
      <c r="F19" s="46" t="s">
        <v>11</v>
      </c>
      <c r="G19" s="31">
        <f>I15</f>
        <v>46253</v>
      </c>
      <c r="I19" s="67">
        <f>WORKDAY.INTL(G19,E19,1,0)</f>
        <v>46267</v>
      </c>
      <c r="J19" s="18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6" customHeight="1" x14ac:dyDescent="0.2">
      <c r="G20" s="42"/>
      <c r="I20" s="42"/>
    </row>
    <row r="21" spans="1:22" ht="12" customHeight="1" x14ac:dyDescent="0.2">
      <c r="A21" s="43" t="s">
        <v>62</v>
      </c>
      <c r="D21" s="44" t="s">
        <v>12</v>
      </c>
      <c r="E21" s="1">
        <v>10</v>
      </c>
      <c r="F21" s="46" t="s">
        <v>11</v>
      </c>
      <c r="G21" s="36">
        <f>I19</f>
        <v>46267</v>
      </c>
      <c r="H21" s="42"/>
      <c r="I21" s="67">
        <f>WORKDAY.INTL(G21,E21,1,0)</f>
        <v>46281</v>
      </c>
      <c r="J21" s="68" t="s">
        <v>97</v>
      </c>
    </row>
    <row r="22" spans="1:22" ht="6" customHeight="1" x14ac:dyDescent="0.2">
      <c r="G22" s="42"/>
      <c r="H22" s="75"/>
      <c r="I22" s="42"/>
    </row>
    <row r="23" spans="1:22" ht="12" customHeight="1" x14ac:dyDescent="0.2">
      <c r="A23" s="43" t="s">
        <v>32</v>
      </c>
      <c r="D23" s="44" t="s">
        <v>15</v>
      </c>
      <c r="E23" s="1">
        <v>4</v>
      </c>
      <c r="F23" s="46" t="s">
        <v>11</v>
      </c>
      <c r="G23" s="69">
        <f>I21</f>
        <v>46281</v>
      </c>
      <c r="H23" s="75"/>
      <c r="I23" s="67">
        <f>WORKDAY.INTL(G23,E23,1,0)</f>
        <v>46287</v>
      </c>
      <c r="J23" s="68" t="s">
        <v>98</v>
      </c>
    </row>
    <row r="24" spans="1:22" ht="6" customHeight="1" x14ac:dyDescent="0.2">
      <c r="G24" s="42"/>
      <c r="H24" s="75"/>
    </row>
    <row r="25" spans="1:22" s="39" customFormat="1" ht="12" customHeight="1" x14ac:dyDescent="0.2">
      <c r="A25" s="39" t="s">
        <v>81</v>
      </c>
      <c r="D25" s="88" t="s">
        <v>6</v>
      </c>
      <c r="E25" s="2">
        <v>1</v>
      </c>
      <c r="F25" s="97" t="s">
        <v>11</v>
      </c>
      <c r="G25" s="66"/>
      <c r="H25" s="75"/>
      <c r="I25" s="89">
        <f>WORKDAY.INTL(I23,E25,1,0)</f>
        <v>46288</v>
      </c>
      <c r="J25" s="18"/>
      <c r="K25" s="42"/>
    </row>
    <row r="26" spans="1:22" ht="6" customHeight="1" x14ac:dyDescent="0.2">
      <c r="G26" s="42"/>
    </row>
    <row r="27" spans="1:22" s="42" customFormat="1" ht="12" customHeight="1" x14ac:dyDescent="0.2">
      <c r="A27" s="63" t="s">
        <v>84</v>
      </c>
      <c r="B27" s="64"/>
      <c r="C27" s="64"/>
      <c r="D27" s="65" t="s">
        <v>0</v>
      </c>
      <c r="E27" s="130" t="s">
        <v>67</v>
      </c>
      <c r="F27" s="130"/>
      <c r="G27" s="65" t="s">
        <v>5</v>
      </c>
      <c r="H27" s="67"/>
      <c r="I27" s="65" t="s">
        <v>4</v>
      </c>
      <c r="J27" s="63" t="s">
        <v>3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s="42" customFormat="1" ht="6" customHeight="1" x14ac:dyDescent="0.2">
      <c r="A28" s="43"/>
      <c r="B28" s="43"/>
      <c r="C28" s="43"/>
      <c r="D28" s="44"/>
      <c r="E28" s="45"/>
      <c r="F28" s="46"/>
      <c r="H28" s="43"/>
      <c r="J28" s="47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22" ht="12" customHeight="1" x14ac:dyDescent="0.2">
      <c r="B29" s="43" t="s">
        <v>33</v>
      </c>
      <c r="D29" s="98" t="s">
        <v>6</v>
      </c>
      <c r="E29" s="1">
        <v>7</v>
      </c>
      <c r="F29" s="46" t="s">
        <v>11</v>
      </c>
      <c r="G29" s="69">
        <f>I25</f>
        <v>46288</v>
      </c>
      <c r="H29" s="84"/>
      <c r="I29" s="42">
        <f>WORKDAY.INTL(G29,E29,1,0)</f>
        <v>46297</v>
      </c>
      <c r="J29" s="47" t="s">
        <v>94</v>
      </c>
    </row>
    <row r="30" spans="1:22" ht="6" customHeight="1" x14ac:dyDescent="0.2">
      <c r="H30" s="84"/>
      <c r="I30" s="66"/>
    </row>
    <row r="31" spans="1:22" ht="12" customHeight="1" x14ac:dyDescent="0.2">
      <c r="A31" s="43" t="s">
        <v>9</v>
      </c>
      <c r="D31" s="44" t="s">
        <v>6</v>
      </c>
      <c r="E31" s="3">
        <v>20</v>
      </c>
      <c r="F31" s="46" t="s">
        <v>13</v>
      </c>
      <c r="G31" s="42">
        <f>I25</f>
        <v>46288</v>
      </c>
      <c r="H31" s="84"/>
      <c r="I31" s="67">
        <f>WORKDAY.INTL(G31+E31,0)</f>
        <v>46308</v>
      </c>
      <c r="J31" s="22"/>
    </row>
    <row r="32" spans="1:22" ht="12" customHeight="1" x14ac:dyDescent="0.2">
      <c r="B32" s="99" t="s">
        <v>34</v>
      </c>
      <c r="D32" s="44" t="s">
        <v>6</v>
      </c>
      <c r="E32" s="5">
        <v>5</v>
      </c>
      <c r="F32" s="46" t="s">
        <v>11</v>
      </c>
      <c r="G32" s="42">
        <f>I31</f>
        <v>46308</v>
      </c>
      <c r="H32" s="51"/>
      <c r="I32" s="89">
        <f>WORKDAY.INTL(I31,E32,1,0)</f>
        <v>46315</v>
      </c>
      <c r="J32" s="18"/>
    </row>
    <row r="33" spans="1:11" ht="16.5" customHeight="1" x14ac:dyDescent="0.2">
      <c r="B33" s="99" t="s">
        <v>36</v>
      </c>
      <c r="D33" s="44" t="s">
        <v>6</v>
      </c>
      <c r="E33" s="5">
        <v>2</v>
      </c>
      <c r="F33" s="46" t="s">
        <v>11</v>
      </c>
      <c r="G33" s="42">
        <f>I32</f>
        <v>46315</v>
      </c>
      <c r="H33" s="55"/>
      <c r="I33" s="67">
        <f>WORKDAY.INTL(G33,E33,1,0)</f>
        <v>46317</v>
      </c>
      <c r="J33" s="100" t="s">
        <v>100</v>
      </c>
    </row>
    <row r="34" spans="1:11" ht="6" customHeight="1" x14ac:dyDescent="0.2">
      <c r="H34" s="55"/>
      <c r="I34" s="42"/>
      <c r="J34" s="68"/>
    </row>
    <row r="35" spans="1:11" ht="16.5" customHeight="1" x14ac:dyDescent="0.2">
      <c r="A35" s="43" t="s">
        <v>10</v>
      </c>
      <c r="D35" s="44" t="s">
        <v>14</v>
      </c>
      <c r="E35" s="1">
        <v>1</v>
      </c>
      <c r="F35" s="46" t="s">
        <v>11</v>
      </c>
      <c r="G35" s="69">
        <f>I33</f>
        <v>46317</v>
      </c>
      <c r="H35" s="55"/>
      <c r="I35" s="67">
        <f>WORKDAY.INTL(G35,E35,1,0)</f>
        <v>46318</v>
      </c>
      <c r="J35" s="101" t="s">
        <v>101</v>
      </c>
    </row>
    <row r="36" spans="1:11" ht="6" customHeight="1" x14ac:dyDescent="0.2">
      <c r="H36" s="55"/>
      <c r="I36" s="42"/>
    </row>
    <row r="37" spans="1:11" ht="12" customHeight="1" x14ac:dyDescent="0.2">
      <c r="A37" s="43" t="s">
        <v>42</v>
      </c>
      <c r="D37" s="44" t="s">
        <v>40</v>
      </c>
      <c r="E37" s="1">
        <f>SUM(E38:E41)</f>
        <v>17</v>
      </c>
      <c r="F37" s="46" t="s">
        <v>11</v>
      </c>
      <c r="G37" s="42"/>
      <c r="H37" s="42"/>
      <c r="I37" s="67">
        <f>WORKDAY.INTL(I35,E37,1,0)</f>
        <v>46343</v>
      </c>
      <c r="J37" s="18"/>
    </row>
    <row r="38" spans="1:11" s="70" customFormat="1" ht="12" customHeight="1" x14ac:dyDescent="0.2">
      <c r="B38" s="71" t="s">
        <v>43</v>
      </c>
      <c r="D38" s="72" t="s">
        <v>40</v>
      </c>
      <c r="E38" s="4">
        <v>10</v>
      </c>
      <c r="F38" s="73" t="s">
        <v>11</v>
      </c>
      <c r="G38" s="74">
        <f>I35</f>
        <v>46318</v>
      </c>
      <c r="H38" s="43"/>
      <c r="I38" s="76">
        <f>WORKDAY.INTL(G38,E38,1,0)</f>
        <v>46332</v>
      </c>
      <c r="J38" s="18"/>
      <c r="K38" s="77"/>
    </row>
    <row r="39" spans="1:11" s="70" customFormat="1" ht="12" customHeight="1" x14ac:dyDescent="0.2">
      <c r="B39" s="71" t="s">
        <v>37</v>
      </c>
      <c r="D39" s="72" t="s">
        <v>14</v>
      </c>
      <c r="E39" s="4">
        <v>2</v>
      </c>
      <c r="F39" s="73" t="s">
        <v>11</v>
      </c>
      <c r="G39" s="74">
        <f>I38</f>
        <v>46332</v>
      </c>
      <c r="H39" s="43"/>
      <c r="I39" s="76">
        <f>WORKDAY.INTL(G39,E39,1,0)</f>
        <v>46336</v>
      </c>
      <c r="J39" s="18"/>
      <c r="K39" s="77"/>
    </row>
    <row r="40" spans="1:11" s="70" customFormat="1" ht="12" customHeight="1" x14ac:dyDescent="0.2">
      <c r="B40" s="71" t="s">
        <v>38</v>
      </c>
      <c r="D40" s="72" t="s">
        <v>41</v>
      </c>
      <c r="E40" s="4">
        <v>2</v>
      </c>
      <c r="F40" s="73" t="s">
        <v>11</v>
      </c>
      <c r="G40" s="74">
        <f>I39</f>
        <v>46336</v>
      </c>
      <c r="H40" s="43"/>
      <c r="I40" s="76">
        <f>WORKDAY.INTL(G40,E40,1,0)</f>
        <v>46338</v>
      </c>
      <c r="J40" s="18"/>
      <c r="K40" s="77"/>
    </row>
    <row r="41" spans="1:11" s="70" customFormat="1" ht="12" customHeight="1" x14ac:dyDescent="0.2">
      <c r="B41" s="71" t="s">
        <v>39</v>
      </c>
      <c r="D41" s="72" t="s">
        <v>40</v>
      </c>
      <c r="E41" s="4">
        <v>3</v>
      </c>
      <c r="F41" s="73" t="s">
        <v>11</v>
      </c>
      <c r="G41" s="74">
        <f>I40</f>
        <v>46338</v>
      </c>
      <c r="H41" s="43"/>
      <c r="I41" s="76">
        <f>WORKDAY.INTL(G41,E41,1,0)</f>
        <v>46343</v>
      </c>
      <c r="J41" s="102" t="s">
        <v>91</v>
      </c>
      <c r="K41" s="77"/>
    </row>
    <row r="42" spans="1:11" ht="6" customHeight="1" x14ac:dyDescent="0.2">
      <c r="I42" s="42"/>
      <c r="J42" s="78"/>
    </row>
    <row r="43" spans="1:11" ht="12" customHeight="1" x14ac:dyDescent="0.2">
      <c r="B43" s="43" t="s">
        <v>68</v>
      </c>
      <c r="D43" s="44" t="s">
        <v>40</v>
      </c>
      <c r="E43" s="1">
        <v>20</v>
      </c>
      <c r="F43" s="46" t="s">
        <v>11</v>
      </c>
      <c r="G43" s="69">
        <f>I37</f>
        <v>46343</v>
      </c>
      <c r="I43" s="67">
        <f>WORKDAY.INTL(G43,E43,1,0)</f>
        <v>46371</v>
      </c>
      <c r="J43" s="18"/>
    </row>
    <row r="44" spans="1:11" ht="6" customHeight="1" x14ac:dyDescent="0.2">
      <c r="I44" s="42"/>
      <c r="J44" s="78"/>
    </row>
    <row r="45" spans="1:11" s="51" customFormat="1" ht="12" customHeight="1" x14ac:dyDescent="0.2">
      <c r="A45" s="51" t="s">
        <v>45</v>
      </c>
      <c r="D45" s="52"/>
      <c r="E45" s="6">
        <f>SUM(E46:E48)</f>
        <v>12</v>
      </c>
      <c r="F45" s="54" t="s">
        <v>11</v>
      </c>
      <c r="G45" s="55"/>
      <c r="H45" s="43"/>
      <c r="I45" s="61">
        <f>WORKDAY.INTL(I43,E45,1,0)</f>
        <v>46387</v>
      </c>
      <c r="J45" s="18"/>
      <c r="K45" s="55"/>
    </row>
    <row r="46" spans="1:11" s="79" customFormat="1" ht="12" customHeight="1" x14ac:dyDescent="0.2">
      <c r="B46" s="80" t="s">
        <v>86</v>
      </c>
      <c r="D46" s="81" t="s">
        <v>40</v>
      </c>
      <c r="E46" s="10">
        <v>2</v>
      </c>
      <c r="F46" s="82" t="s">
        <v>11</v>
      </c>
      <c r="G46" s="83">
        <f>I43</f>
        <v>46371</v>
      </c>
      <c r="H46" s="43"/>
      <c r="I46" s="85">
        <f>WORKDAY.INTL(G46,E46,1,0)</f>
        <v>46373</v>
      </c>
      <c r="J46" s="18"/>
      <c r="K46" s="86"/>
    </row>
    <row r="47" spans="1:11" s="79" customFormat="1" ht="12" customHeight="1" x14ac:dyDescent="0.2">
      <c r="B47" s="80" t="s">
        <v>44</v>
      </c>
      <c r="D47" s="81" t="s">
        <v>40</v>
      </c>
      <c r="E47" s="10">
        <v>4</v>
      </c>
      <c r="F47" s="82" t="s">
        <v>11</v>
      </c>
      <c r="G47" s="83">
        <f>I46</f>
        <v>46373</v>
      </c>
      <c r="H47" s="43"/>
      <c r="I47" s="85">
        <f t="shared" ref="I47:I48" si="0">WORKDAY.INTL(G47,E47,1,0)</f>
        <v>46379</v>
      </c>
      <c r="J47" s="56" t="s">
        <v>92</v>
      </c>
      <c r="K47" s="86"/>
    </row>
    <row r="48" spans="1:11" s="79" customFormat="1" ht="12" customHeight="1" x14ac:dyDescent="0.2">
      <c r="B48" s="80" t="s">
        <v>46</v>
      </c>
      <c r="D48" s="81" t="s">
        <v>40</v>
      </c>
      <c r="E48" s="10">
        <v>6</v>
      </c>
      <c r="F48" s="82" t="s">
        <v>11</v>
      </c>
      <c r="G48" s="83">
        <f>I47</f>
        <v>46379</v>
      </c>
      <c r="H48" s="43"/>
      <c r="I48" s="85">
        <f t="shared" si="0"/>
        <v>46387</v>
      </c>
      <c r="J48" s="18"/>
      <c r="K48" s="86"/>
    </row>
    <row r="49" spans="1:22" s="51" customFormat="1" ht="6" customHeight="1" x14ac:dyDescent="0.2">
      <c r="D49" s="52"/>
      <c r="E49" s="53"/>
      <c r="F49" s="54"/>
      <c r="H49" s="43"/>
      <c r="I49" s="55"/>
      <c r="J49" s="56"/>
      <c r="K49" s="55"/>
    </row>
    <row r="50" spans="1:22" s="51" customFormat="1" ht="12" customHeight="1" x14ac:dyDescent="0.2">
      <c r="A50" s="51" t="s">
        <v>47</v>
      </c>
      <c r="D50" s="52" t="s">
        <v>6</v>
      </c>
      <c r="E50" s="6">
        <v>3</v>
      </c>
      <c r="F50" s="54" t="s">
        <v>11</v>
      </c>
      <c r="G50" s="87">
        <f>I45</f>
        <v>46387</v>
      </c>
      <c r="H50" s="43"/>
      <c r="I50" s="61">
        <f>WORKDAY.INTL(G50,E50,1,0)</f>
        <v>46392</v>
      </c>
      <c r="J50" s="18"/>
      <c r="K50" s="55"/>
    </row>
    <row r="51" spans="1:22" s="51" customFormat="1" ht="6" customHeight="1" x14ac:dyDescent="0.2">
      <c r="D51" s="52"/>
      <c r="E51" s="53"/>
      <c r="F51" s="54"/>
      <c r="G51" s="55"/>
      <c r="H51" s="43"/>
      <c r="I51" s="55"/>
      <c r="J51" s="56"/>
      <c r="K51" s="55"/>
    </row>
    <row r="52" spans="1:22" s="51" customFormat="1" ht="12" customHeight="1" x14ac:dyDescent="0.2">
      <c r="A52" s="51" t="s">
        <v>35</v>
      </c>
      <c r="D52" s="52" t="s">
        <v>6</v>
      </c>
      <c r="E52" s="6">
        <v>3</v>
      </c>
      <c r="F52" s="54" t="s">
        <v>11</v>
      </c>
      <c r="G52" s="87">
        <f>I50</f>
        <v>46392</v>
      </c>
      <c r="H52" s="43"/>
      <c r="I52" s="61">
        <f>WORKDAY.INTL(G52,E52,1,0)</f>
        <v>46395</v>
      </c>
      <c r="J52" s="18"/>
      <c r="K52" s="55"/>
    </row>
    <row r="53" spans="1:22" s="51" customFormat="1" ht="6" customHeight="1" x14ac:dyDescent="0.2">
      <c r="D53" s="52"/>
      <c r="E53" s="53"/>
      <c r="F53" s="54"/>
      <c r="G53" s="55"/>
      <c r="H53" s="43"/>
      <c r="I53" s="55"/>
      <c r="J53" s="56"/>
      <c r="K53" s="55"/>
    </row>
    <row r="54" spans="1:22" s="39" customFormat="1" ht="12" customHeight="1" x14ac:dyDescent="0.2">
      <c r="A54" s="39" t="s">
        <v>48</v>
      </c>
      <c r="D54" s="88"/>
      <c r="E54" s="45"/>
      <c r="F54" s="46"/>
      <c r="G54" s="42"/>
      <c r="H54" s="43"/>
      <c r="I54" s="89">
        <f>I47</f>
        <v>46379</v>
      </c>
      <c r="J54" s="18"/>
      <c r="K54" s="42"/>
    </row>
    <row r="55" spans="1:22" ht="12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22" ht="12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22" ht="12" customHeight="1" x14ac:dyDescent="0.2">
      <c r="A57" s="90" t="s">
        <v>116</v>
      </c>
      <c r="B57" s="90"/>
      <c r="C57" s="20"/>
      <c r="D57" s="18"/>
      <c r="E57" s="18"/>
      <c r="F57" s="18"/>
      <c r="G57" s="18"/>
      <c r="H57" s="18"/>
      <c r="I57" s="18"/>
      <c r="J57" s="18"/>
    </row>
    <row r="58" spans="1:22" ht="12" customHeight="1" x14ac:dyDescent="0.2">
      <c r="A58" s="90" t="s">
        <v>114</v>
      </c>
      <c r="B58" s="92"/>
      <c r="C58" s="20"/>
      <c r="D58" s="18"/>
      <c r="E58" s="18"/>
      <c r="F58" s="18"/>
      <c r="G58" s="18"/>
      <c r="H58" s="18"/>
      <c r="I58" s="18"/>
      <c r="J58" s="18"/>
    </row>
    <row r="59" spans="1:22" ht="12" customHeight="1" x14ac:dyDescent="0.2">
      <c r="A59" s="90" t="s">
        <v>115</v>
      </c>
      <c r="B59" s="93"/>
      <c r="C59" s="20"/>
      <c r="D59" s="18"/>
      <c r="E59" s="18"/>
      <c r="F59" s="18"/>
      <c r="G59" s="18"/>
      <c r="H59" s="18"/>
      <c r="I59" s="18"/>
      <c r="J59" s="18"/>
    </row>
    <row r="60" spans="1:22" ht="12" customHeight="1" x14ac:dyDescent="0.2">
      <c r="A60" s="90" t="s">
        <v>118</v>
      </c>
      <c r="B60" s="93"/>
      <c r="C60" s="20"/>
      <c r="D60" s="18"/>
      <c r="E60" s="18"/>
      <c r="F60" s="18"/>
      <c r="G60" s="18"/>
      <c r="H60" s="18"/>
      <c r="I60" s="18"/>
      <c r="J60" s="18"/>
    </row>
    <row r="61" spans="1:22" s="44" customFormat="1" ht="12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s="44" customFormat="1" ht="12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42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s="44" customFormat="1" ht="12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4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s="44" customFormat="1" ht="12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42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s="44" customFormat="1" ht="12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42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s="44" customFormat="1" ht="12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42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ht="12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22" ht="12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22" ht="12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22" ht="12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22" ht="12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22" ht="12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22" ht="12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22" ht="12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22" ht="12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22" ht="12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22" ht="12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22" ht="12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22" ht="12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22" ht="12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12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ht="12" customHeight="1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</row>
    <row r="83" spans="1:10" ht="12" customHeight="1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12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2" customHeight="1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</row>
    <row r="86" spans="1:10" ht="12" customHeight="1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</row>
    <row r="87" spans="1:10" ht="12" customHeight="1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</row>
    <row r="88" spans="1:10" ht="12" customHeight="1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</row>
    <row r="89" spans="1:10" ht="12" customHeight="1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</row>
    <row r="90" spans="1:10" ht="12" customHeight="1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</row>
    <row r="91" spans="1:10" ht="12" customHeight="1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</row>
    <row r="92" spans="1:10" ht="12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10" ht="12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10" ht="12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10" ht="12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10" ht="12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ht="12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2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2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ht="12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ht="12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ht="12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ht="12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ht="12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ht="12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ht="12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2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ht="12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ht="12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ht="12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ht="12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ht="12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ht="12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ht="12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ht="12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12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12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12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2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ht="12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ht="12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ht="12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ht="12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ht="12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ht="12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ht="12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  <row r="128" spans="1:10" ht="12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2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12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12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</row>
    <row r="132" spans="1:10" ht="12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</row>
    <row r="133" spans="1:10" ht="12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1:10" ht="12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</row>
    <row r="135" spans="1:10" ht="12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</row>
    <row r="136" spans="1:10" ht="12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</row>
    <row r="137" spans="1:10" ht="12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</row>
    <row r="138" spans="1:10" ht="12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</row>
    <row r="139" spans="1:10" ht="12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ht="12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ht="12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0" ht="12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 ht="12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2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10" ht="12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ht="12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</row>
    <row r="147" spans="1:10" ht="12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</row>
    <row r="148" spans="1:10" ht="12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</row>
    <row r="149" spans="1:10" ht="12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</row>
    <row r="150" spans="1:10" ht="12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</row>
    <row r="151" spans="1:10" ht="12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</row>
    <row r="152" spans="1:10" ht="12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0" ht="12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</row>
    <row r="154" spans="1:10" ht="12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</row>
    <row r="155" spans="1:10" ht="12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</row>
    <row r="156" spans="1:10" ht="12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</row>
    <row r="157" spans="1:10" ht="12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0" ht="12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</row>
    <row r="159" spans="1:10" ht="12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</row>
    <row r="160" spans="1:10" ht="12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</row>
    <row r="161" spans="1:10" ht="12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</row>
    <row r="162" spans="1:10" ht="12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</row>
    <row r="163" spans="1:10" ht="12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</row>
    <row r="164" spans="1:10" ht="12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</row>
    <row r="165" spans="1:10" ht="12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</row>
    <row r="166" spans="1:10" ht="12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2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12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12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</row>
    <row r="170" spans="1:10" ht="12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</row>
    <row r="171" spans="1:10" ht="12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</row>
    <row r="172" spans="1:10" ht="12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</row>
    <row r="173" spans="1:10" ht="12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</row>
    <row r="174" spans="1:10" ht="12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</row>
    <row r="175" spans="1:10" ht="12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</row>
    <row r="176" spans="1:10" ht="12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0" ht="12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</row>
    <row r="178" spans="1:10" ht="12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</row>
    <row r="179" spans="1:10" ht="12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1:10" ht="12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</row>
    <row r="181" spans="1:10" ht="12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</row>
    <row r="182" spans="1:10" ht="12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</row>
    <row r="183" spans="1:10" ht="12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</row>
    <row r="184" spans="1:10" ht="12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</row>
    <row r="185" spans="1:10" ht="12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</row>
    <row r="186" spans="1:10" ht="12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</row>
    <row r="187" spans="1:10" ht="12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</row>
    <row r="188" spans="1:10" ht="12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</row>
    <row r="189" spans="1:10" ht="12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</row>
    <row r="190" spans="1:10" ht="12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</row>
    <row r="191" spans="1:10" ht="12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10" ht="12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2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12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12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</row>
    <row r="196" spans="1:10" ht="12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</row>
    <row r="197" spans="1:10" ht="12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</row>
    <row r="198" spans="1:10" ht="12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</row>
    <row r="199" spans="1:10" ht="12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</row>
    <row r="200" spans="1:10" ht="12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</row>
    <row r="201" spans="1:10" ht="12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</row>
    <row r="202" spans="1:10" ht="12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</row>
    <row r="203" spans="1:10" ht="12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</row>
    <row r="204" spans="1:10" ht="12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ht="12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12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2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</row>
    <row r="208" spans="1:10" ht="12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</row>
    <row r="209" spans="1:10" ht="12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</row>
    <row r="210" spans="1:10" ht="12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</row>
    <row r="211" spans="1:10" ht="12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</row>
    <row r="212" spans="1:10" ht="12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</row>
    <row r="213" spans="1:10" ht="12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</row>
    <row r="214" spans="1:10" ht="12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</row>
    <row r="215" spans="1:10" ht="12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</row>
    <row r="216" spans="1:10" ht="12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</row>
    <row r="217" spans="1:10" ht="12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</row>
    <row r="218" spans="1:10" ht="12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</row>
    <row r="219" spans="1:10" ht="12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</row>
    <row r="220" spans="1:10" ht="12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ht="12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ht="12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</row>
    <row r="223" spans="1:10" ht="12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</row>
    <row r="224" spans="1:10" ht="12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</row>
    <row r="225" spans="1:10" ht="12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</row>
    <row r="226" spans="1:10" ht="12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</row>
    <row r="227" spans="1:10" ht="12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0" ht="12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</row>
    <row r="229" spans="1:10" ht="12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</row>
    <row r="230" spans="1:10" ht="12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</row>
    <row r="231" spans="1:10" ht="12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</row>
    <row r="232" spans="1:10" ht="12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2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</row>
    <row r="234" spans="1:10" ht="12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</row>
    <row r="235" spans="1:10" ht="12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</row>
    <row r="236" spans="1:10" ht="12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0" ht="12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</row>
    <row r="238" spans="1:10" ht="12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</row>
    <row r="239" spans="1:10" ht="12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</row>
    <row r="240" spans="1:10" ht="12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</row>
    <row r="241" spans="1:10" ht="12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</row>
    <row r="242" spans="1:10" ht="12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</row>
    <row r="243" spans="1:10" ht="12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</row>
    <row r="244" spans="1:10" ht="12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</row>
    <row r="245" spans="1:10" ht="12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</row>
    <row r="246" spans="1:10" ht="12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</row>
    <row r="247" spans="1:10" ht="12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</row>
    <row r="248" spans="1:10" ht="12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</row>
    <row r="249" spans="1:10" ht="12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</row>
    <row r="250" spans="1:10" ht="12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</row>
    <row r="251" spans="1:10" ht="12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</row>
    <row r="252" spans="1:10" ht="12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</row>
    <row r="253" spans="1:10" ht="12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</row>
    <row r="254" spans="1:10" ht="12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</row>
    <row r="255" spans="1:10" ht="12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</row>
    <row r="256" spans="1:10" ht="12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</row>
    <row r="257" spans="1:10" ht="12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</row>
    <row r="258" spans="1:10" ht="12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</row>
    <row r="259" spans="1:10" ht="12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</row>
    <row r="260" spans="1:10" ht="12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</row>
    <row r="261" spans="1:10" ht="12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</row>
    <row r="262" spans="1:10" ht="12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</row>
    <row r="263" spans="1:10" ht="12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</row>
    <row r="264" spans="1:10" ht="12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</row>
    <row r="265" spans="1:10" ht="12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</row>
    <row r="266" spans="1:10" ht="12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</row>
    <row r="267" spans="1:10" ht="12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</row>
    <row r="268" spans="1:10" ht="12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0" ht="12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</row>
    <row r="270" spans="1:10" ht="12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</row>
    <row r="271" spans="1:10" ht="12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</row>
    <row r="272" spans="1:10" ht="12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</row>
    <row r="273" spans="1:10" ht="12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</row>
    <row r="274" spans="1:10" ht="12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</row>
    <row r="275" spans="1:10" ht="12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</row>
    <row r="276" spans="1:10" ht="12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</row>
    <row r="277" spans="1:10" ht="12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</row>
    <row r="278" spans="1:10" ht="12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</row>
    <row r="279" spans="1:10" ht="12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</row>
    <row r="280" spans="1:10" ht="12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</row>
    <row r="281" spans="1:10" ht="12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</row>
    <row r="282" spans="1:10" ht="12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</row>
    <row r="283" spans="1:10" ht="12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</row>
    <row r="284" spans="1:10" ht="12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</row>
    <row r="285" spans="1:10" ht="12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</row>
    <row r="286" spans="1:10" ht="12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</row>
    <row r="287" spans="1:10" ht="12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</row>
    <row r="288" spans="1:10" ht="12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</row>
    <row r="289" spans="1:10" ht="12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</row>
    <row r="290" spans="1:10" ht="12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</row>
    <row r="291" spans="1:10" ht="12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</row>
    <row r="292" spans="1:10" ht="12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</row>
    <row r="293" spans="1:10" ht="12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0" ht="12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0" ht="12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0" ht="12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0" ht="12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0" ht="12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0" ht="12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0" ht="12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0" ht="12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0" ht="12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ht="12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0" ht="12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ht="12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ht="12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ht="12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ht="12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ht="12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ht="12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ht="12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ht="12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ht="12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ht="12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ht="12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ht="12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ht="12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ht="12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ht="12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ht="12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ht="12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ht="12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ht="12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ht="12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ht="12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ht="12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ht="12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ht="12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ht="12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ht="12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ht="12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ht="12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ht="12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ht="12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ht="12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ht="12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ht="12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ht="12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ht="12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ht="12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ht="12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ht="12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ht="12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ht="12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ht="12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ht="12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ht="12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ht="12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ht="12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ht="12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ht="12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ht="12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ht="12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ht="12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ht="12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ht="12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ht="12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ht="12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ht="12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ht="12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ht="12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ht="12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ht="12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ht="12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ht="12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ht="12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ht="12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ht="12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ht="12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ht="12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ht="12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ht="12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ht="12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ht="12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ht="12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ht="12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ht="12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ht="12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ht="12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ht="12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ht="12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ht="12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ht="12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ht="12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ht="12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ht="12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ht="12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ht="12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ht="12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ht="12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ht="12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ht="12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ht="12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ht="12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ht="12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ht="12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ht="12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ht="12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ht="12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ht="12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ht="12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ht="12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ht="12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ht="12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ht="12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ht="12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ht="12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ht="12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ht="12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ht="12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ht="12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ht="12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ht="12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ht="12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ht="12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ht="12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ht="12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ht="12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ht="12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ht="12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ht="12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ht="12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ht="12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ht="12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ht="12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ht="12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ht="12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ht="12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ht="12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ht="12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ht="12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ht="12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ht="12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ht="12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ht="12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ht="12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ht="12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ht="12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ht="12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ht="12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ht="12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ht="12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ht="12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ht="12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ht="12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ht="12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ht="12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ht="12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ht="12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ht="12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ht="12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ht="12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ht="12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ht="12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ht="12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ht="12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ht="12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ht="12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ht="12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ht="12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ht="12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ht="12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ht="12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ht="12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ht="12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ht="12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ht="12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ht="12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ht="12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ht="12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ht="12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ht="12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ht="12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ht="12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ht="12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ht="12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ht="12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ht="12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ht="12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ht="12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ht="12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ht="12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ht="12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ht="12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ht="12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ht="12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ht="12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ht="12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ht="12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ht="12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ht="12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ht="12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ht="12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ht="12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ht="12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ht="12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ht="12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ht="12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ht="12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ht="12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ht="12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ht="12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ht="12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ht="12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ht="12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ht="12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ht="12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ht="12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ht="12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ht="12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ht="12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ht="12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ht="12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ht="12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ht="12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ht="12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ht="12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ht="12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ht="12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ht="12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ht="12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ht="12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ht="12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ht="12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ht="12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ht="12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ht="12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ht="12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ht="12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ht="12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ht="12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ht="12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ht="12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ht="12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ht="12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ht="12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ht="12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ht="12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ht="12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ht="12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ht="12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ht="12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ht="12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ht="12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ht="12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ht="12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ht="12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ht="12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ht="12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ht="12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ht="12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ht="12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ht="12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ht="12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ht="12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ht="12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ht="12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ht="12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ht="12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ht="12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ht="12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ht="12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ht="12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ht="12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ht="12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ht="12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ht="12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ht="12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ht="12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ht="12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ht="12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ht="12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ht="12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ht="12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ht="12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ht="12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ht="12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ht="12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ht="12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ht="12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ht="12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ht="12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ht="12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ht="12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ht="12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ht="12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ht="12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ht="12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ht="12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ht="12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ht="12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ht="12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ht="12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ht="12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ht="12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ht="12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ht="12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ht="12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</sheetData>
  <sheetProtection algorithmName="SHA-512" hashValue="/CYuo2CFkzbI7qemDC1st0z/+RbN2HFBnYPaCeXNxozxR1Rl36YXK+bV79VdMubuDTSKtmf7QEYLwwGBcfM7Pw==" saltValue="DIFwnAsMbVT5oySKm3nStw==" spinCount="100000" sheet="1" objects="1" scenarios="1"/>
  <mergeCells count="5">
    <mergeCell ref="E17:F17"/>
    <mergeCell ref="E13:F13"/>
    <mergeCell ref="E27:F27"/>
    <mergeCell ref="C2:I2"/>
    <mergeCell ref="C3:H3"/>
  </mergeCells>
  <conditionalFormatting sqref="G15:I54">
    <cfRule type="expression" dxfId="36" priority="11">
      <formula>"'=ODER(WOCHENTAG(G15;2)&gt;5)"</formula>
    </cfRule>
  </conditionalFormatting>
  <dataValidations count="1">
    <dataValidation type="list" allowBlank="1" showInputMessage="1" showErrorMessage="1" sqref="I3" xr:uid="{84377D96-33B6-4FE3-8F11-6E7DFF40F9C3}">
      <formula1>"Bauleistung,Dienstleistung,Lieferung"</formula1>
    </dataValidation>
  </dataValidations>
  <pageMargins left="0.78740157480314965" right="0.35433070866141736" top="1.1811023622047245" bottom="0.19685039370078741" header="0.39370078740157483" footer="0.39370078740157483"/>
  <pageSetup paperSize="9" orientation="landscape" r:id="rId1"/>
  <headerFooter scaleWithDoc="0" alignWithMargins="0">
    <oddHeader>&amp;L&amp;G&amp;R&amp;G</oddHeader>
    <oddFooter>&amp;R&amp;7&amp;P von &amp;N</oddFooter>
  </headerFooter>
  <rowBreaks count="1" manualBreakCount="1">
    <brk id="26" max="16383" man="1"/>
  </rowBreaks>
  <ignoredErrors>
    <ignoredError sqref="E37:F43 I29:I43 I15:I25 G16:G18 G29:G43 G22:G25 E44:F45 I44:I53 G44:G54 G20 G19 G21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1183E9A-214B-48E3-B35C-D811B4C850B7}">
            <xm:f>(COUNTIF(Daten!$I$14:$I$32,G15)&gt;0)</xm:f>
            <x14:dxf>
              <font>
                <color rgb="FF00B050"/>
              </font>
            </x14:dxf>
          </x14:cfRule>
          <x14:cfRule type="expression" priority="2" id="{6EAA6AEC-ED60-46F8-8422-71EC3B76F3DD}">
            <xm:f>(COUNTIF(Daten!$I$3:$I$11,G15)&gt;0)</xm:f>
            <x14:dxf>
              <font>
                <color rgb="FF0070C0"/>
              </font>
            </x14:dxf>
          </x14:cfRule>
          <x14:cfRule type="expression" priority="3" id="{9A5FC075-BB11-429A-96A1-8D4637AB3F18}">
            <xm:f>(COUNTIF(Daten!$G$14:$G$32,G15)&gt;0)</xm:f>
            <x14:dxf>
              <font>
                <color rgb="FF00B050"/>
              </font>
            </x14:dxf>
          </x14:cfRule>
          <x14:cfRule type="expression" priority="4" id="{C3144DC6-6403-45F6-9446-29281EAF602E}">
            <xm:f>(COUNTIF(Daten!$G$3:$G$11,G15)&gt;0)</xm:f>
            <x14:dxf>
              <font>
                <color rgb="FF0070C0"/>
              </font>
            </x14:dxf>
          </x14:cfRule>
          <x14:cfRule type="expression" priority="5" id="{C53801E5-79C3-4B70-85E2-5052DAAE7D35}">
            <xm:f>(COUNTIF(Daten!$E$14:$E$32,G15)&gt;0)</xm:f>
            <x14:dxf>
              <font>
                <color rgb="FF00B050"/>
              </font>
            </x14:dxf>
          </x14:cfRule>
          <x14:cfRule type="expression" priority="6" id="{40D05BFD-2BD6-436E-AB5F-EB993214B23D}">
            <xm:f>(COUNTIF(Daten!$E$3:$E$11,G15)&gt;0)</xm:f>
            <x14:dxf>
              <font>
                <color rgb="FF0070C0"/>
              </font>
            </x14:dxf>
          </x14:cfRule>
          <x14:cfRule type="expression" priority="7" id="{9089EE1B-3AEC-423E-995A-CD1A4A5A367D}">
            <xm:f>(COUNTIF(Daten!$C$14:$C$32,G15)&gt;0)</xm:f>
            <x14:dxf>
              <font>
                <color rgb="FF00B050"/>
              </font>
            </x14:dxf>
          </x14:cfRule>
          <x14:cfRule type="expression" priority="8" id="{F2D58079-673C-410E-9849-3329A636657D}">
            <xm:f>(COUNTIF(Daten!$C$3:$C$11,G15)&gt;0)</xm:f>
            <x14:dxf>
              <font>
                <color rgb="FF0070C0"/>
              </font>
            </x14:dxf>
          </x14:cfRule>
          <x14:cfRule type="expression" priority="9" id="{1D151E9C-436C-4364-AE93-FBCF8355EE1C}">
            <xm:f>(COUNTIF(Daten!$A$14:$A$32,G15)&gt;0)</xm:f>
            <x14:dxf>
              <font>
                <color rgb="FF00B050"/>
              </font>
            </x14:dxf>
          </x14:cfRule>
          <x14:cfRule type="expression" priority="10" id="{0E0AFF3D-8F9C-4F0D-A3CF-A076D58F0820}">
            <xm:f>(COUNTIF(Daten!$A$3:$A$11,G15)&gt;0)</xm:f>
            <x14:dxf>
              <font>
                <color rgb="FF0070C0"/>
              </font>
            </x14:dxf>
          </x14:cfRule>
          <xm:sqref>G15:I54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30BC-76C6-4511-91A7-CE86DC591DE5}">
  <sheetPr codeName="Tabelle4"/>
  <dimension ref="A1:V600"/>
  <sheetViews>
    <sheetView tabSelected="1" zoomScale="130" zoomScaleNormal="130" workbookViewId="0">
      <selection activeCell="C2" sqref="C2:I2"/>
    </sheetView>
    <sheetView zoomScale="130" zoomScaleNormal="130" workbookViewId="1">
      <selection activeCell="C2" sqref="C2"/>
    </sheetView>
    <sheetView workbookViewId="2"/>
    <sheetView workbookViewId="3"/>
    <sheetView zoomScale="130" zoomScaleNormal="130" workbookViewId="4">
      <selection activeCell="C2" sqref="C2:I2"/>
    </sheetView>
  </sheetViews>
  <sheetFormatPr baseColWidth="10" defaultColWidth="11.42578125" defaultRowHeight="12" customHeight="1" x14ac:dyDescent="0.2"/>
  <cols>
    <col min="1" max="1" width="1.5703125" style="43" customWidth="1"/>
    <col min="2" max="2" width="12.28515625" style="43" customWidth="1"/>
    <col min="3" max="3" width="31.28515625" style="43" customWidth="1"/>
    <col min="4" max="4" width="5.28515625" style="44" customWidth="1"/>
    <col min="5" max="5" width="2.85546875" style="45" customWidth="1"/>
    <col min="6" max="6" width="2.85546875" style="46" customWidth="1"/>
    <col min="7" max="7" width="9.28515625" style="43" customWidth="1"/>
    <col min="8" max="8" width="0.85546875" style="43" customWidth="1"/>
    <col min="9" max="9" width="9.28515625" style="43" customWidth="1"/>
    <col min="10" max="10" width="61.85546875" style="47" customWidth="1"/>
    <col min="11" max="11" width="11.42578125" style="42" customWidth="1"/>
    <col min="12" max="16384" width="11.42578125" style="43"/>
  </cols>
  <sheetData>
    <row r="1" spans="1:22" s="39" customFormat="1" ht="15" customHeight="1" x14ac:dyDescent="0.2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22" s="42" customFormat="1" ht="15" customHeight="1" x14ac:dyDescent="0.2">
      <c r="A2" s="38" t="s">
        <v>1</v>
      </c>
      <c r="B2" s="40"/>
      <c r="C2" s="132" t="s">
        <v>105</v>
      </c>
      <c r="D2" s="132"/>
      <c r="E2" s="132"/>
      <c r="F2" s="132"/>
      <c r="G2" s="132"/>
      <c r="H2" s="132"/>
      <c r="I2" s="132"/>
      <c r="J2" s="41"/>
    </row>
    <row r="3" spans="1:22" s="42" customFormat="1" ht="15" customHeight="1" x14ac:dyDescent="0.2">
      <c r="A3" s="38" t="s">
        <v>2</v>
      </c>
      <c r="B3" s="40"/>
      <c r="C3" s="132" t="s">
        <v>70</v>
      </c>
      <c r="D3" s="132"/>
      <c r="E3" s="132"/>
      <c r="F3" s="132"/>
      <c r="G3" s="132"/>
      <c r="H3" s="133"/>
      <c r="I3" s="13" t="s">
        <v>57</v>
      </c>
      <c r="J3" s="41" t="s">
        <v>150</v>
      </c>
    </row>
    <row r="4" spans="1:22" ht="18" customHeight="1" x14ac:dyDescent="0.2">
      <c r="G4" s="42"/>
      <c r="H4" s="42"/>
      <c r="I4" s="42"/>
    </row>
    <row r="5" spans="1:22" s="42" customFormat="1" ht="12" customHeight="1" x14ac:dyDescent="0.2">
      <c r="A5" s="48" t="s">
        <v>146</v>
      </c>
      <c r="B5" s="49"/>
      <c r="C5" s="49"/>
      <c r="D5" s="49"/>
      <c r="E5" s="49"/>
      <c r="F5" s="49"/>
      <c r="G5" s="49"/>
      <c r="H5" s="49"/>
      <c r="I5" s="49"/>
      <c r="J5" s="49"/>
    </row>
    <row r="6" spans="1:22" ht="6" customHeight="1" x14ac:dyDescent="0.2"/>
    <row r="7" spans="1:22" ht="12" customHeight="1" x14ac:dyDescent="0.2">
      <c r="A7" s="50" t="s">
        <v>144</v>
      </c>
      <c r="B7" s="50"/>
      <c r="C7" s="50"/>
      <c r="D7" s="50"/>
      <c r="E7" s="50"/>
      <c r="F7" s="50"/>
      <c r="G7" s="50"/>
      <c r="H7" s="50"/>
      <c r="I7" s="50"/>
      <c r="J7" s="50"/>
    </row>
    <row r="8" spans="1:22" ht="6" customHeight="1" x14ac:dyDescent="0.2"/>
    <row r="9" spans="1:22" ht="12" customHeight="1" x14ac:dyDescent="0.2">
      <c r="A9" s="94" t="s">
        <v>148</v>
      </c>
      <c r="B9" s="94"/>
      <c r="C9" s="94"/>
      <c r="D9" s="94"/>
      <c r="E9" s="94"/>
      <c r="F9" s="94"/>
      <c r="G9" s="94"/>
      <c r="H9" s="94"/>
      <c r="I9" s="94"/>
      <c r="J9" s="94"/>
    </row>
    <row r="10" spans="1:22" ht="6" customHeight="1" x14ac:dyDescent="0.2">
      <c r="H10" s="55"/>
    </row>
    <row r="11" spans="1:22" ht="12" customHeight="1" x14ac:dyDescent="0.2">
      <c r="A11" s="95" t="s">
        <v>147</v>
      </c>
      <c r="B11" s="95"/>
      <c r="C11" s="95"/>
      <c r="D11" s="95"/>
      <c r="E11" s="95"/>
      <c r="F11" s="95"/>
      <c r="G11" s="95"/>
      <c r="H11" s="95"/>
      <c r="I11" s="95"/>
      <c r="J11" s="95"/>
    </row>
    <row r="12" spans="1:22" s="51" customFormat="1" ht="18" customHeight="1" x14ac:dyDescent="0.2">
      <c r="D12" s="52"/>
      <c r="E12" s="53"/>
      <c r="F12" s="54"/>
      <c r="G12" s="55"/>
      <c r="H12" s="55"/>
      <c r="I12" s="55"/>
      <c r="J12" s="56"/>
      <c r="K12" s="55"/>
    </row>
    <row r="13" spans="1:22" s="55" customFormat="1" ht="12" customHeight="1" x14ac:dyDescent="0.2">
      <c r="A13" s="57" t="s">
        <v>88</v>
      </c>
      <c r="B13" s="58"/>
      <c r="C13" s="58"/>
      <c r="D13" s="59" t="s">
        <v>0</v>
      </c>
      <c r="E13" s="131" t="s">
        <v>67</v>
      </c>
      <c r="F13" s="131"/>
      <c r="G13" s="59" t="s">
        <v>5</v>
      </c>
      <c r="H13" s="96"/>
      <c r="I13" s="59" t="s">
        <v>4</v>
      </c>
      <c r="J13" s="57" t="s">
        <v>3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s="55" customFormat="1" ht="6" customHeight="1" x14ac:dyDescent="0.2">
      <c r="A14" s="51"/>
      <c r="B14" s="51"/>
      <c r="C14" s="51"/>
      <c r="D14" s="52"/>
      <c r="E14" s="53"/>
      <c r="F14" s="54"/>
      <c r="J14" s="56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55" customFormat="1" ht="12" customHeight="1" x14ac:dyDescent="0.2">
      <c r="A15" s="51" t="s">
        <v>87</v>
      </c>
      <c r="B15" s="51"/>
      <c r="C15" s="51"/>
      <c r="D15" s="52" t="s">
        <v>12</v>
      </c>
      <c r="E15" s="6">
        <v>100</v>
      </c>
      <c r="F15" s="54" t="s">
        <v>11</v>
      </c>
      <c r="G15" s="32">
        <v>46113</v>
      </c>
      <c r="H15" s="88"/>
      <c r="I15" s="61">
        <f>WORKDAY.INTL(G15,E15,1,0)</f>
        <v>46253</v>
      </c>
      <c r="J15" s="18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s="51" customFormat="1" ht="6" customHeight="1" x14ac:dyDescent="0.2">
      <c r="D16" s="52"/>
      <c r="E16" s="53"/>
      <c r="F16" s="54"/>
      <c r="G16" s="55"/>
      <c r="H16" s="42"/>
      <c r="I16" s="55"/>
      <c r="J16" s="56"/>
      <c r="K16" s="55"/>
    </row>
    <row r="17" spans="1:22" s="42" customFormat="1" ht="12" customHeight="1" x14ac:dyDescent="0.2">
      <c r="A17" s="63" t="s">
        <v>149</v>
      </c>
      <c r="B17" s="64"/>
      <c r="C17" s="64"/>
      <c r="D17" s="65" t="s">
        <v>0</v>
      </c>
      <c r="E17" s="130" t="s">
        <v>67</v>
      </c>
      <c r="F17" s="130"/>
      <c r="G17" s="65" t="s">
        <v>5</v>
      </c>
      <c r="H17" s="89"/>
      <c r="I17" s="65" t="s">
        <v>4</v>
      </c>
      <c r="J17" s="63" t="s">
        <v>3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42" customFormat="1" ht="6" customHeight="1" x14ac:dyDescent="0.2">
      <c r="A18" s="43"/>
      <c r="B18" s="43"/>
      <c r="C18" s="43"/>
      <c r="D18" s="44"/>
      <c r="E18" s="45"/>
      <c r="F18" s="46"/>
      <c r="H18" s="43"/>
      <c r="J18" s="47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42" customFormat="1" ht="12" customHeight="1" x14ac:dyDescent="0.2">
      <c r="A19" s="43" t="s">
        <v>58</v>
      </c>
      <c r="B19" s="43"/>
      <c r="C19" s="43"/>
      <c r="D19" s="44" t="s">
        <v>12</v>
      </c>
      <c r="E19" s="1">
        <v>7</v>
      </c>
      <c r="F19" s="46" t="s">
        <v>11</v>
      </c>
      <c r="G19" s="31">
        <f>I15</f>
        <v>46253</v>
      </c>
      <c r="I19" s="67">
        <f>WORKDAY.INTL(G19,E19,1,0)</f>
        <v>46262</v>
      </c>
      <c r="J19" s="18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6" customHeight="1" x14ac:dyDescent="0.2">
      <c r="G20" s="42"/>
      <c r="I20" s="42"/>
    </row>
    <row r="21" spans="1:22" ht="12" customHeight="1" x14ac:dyDescent="0.2">
      <c r="A21" s="43" t="s">
        <v>52</v>
      </c>
      <c r="D21" s="44" t="s">
        <v>12</v>
      </c>
      <c r="E21" s="1">
        <v>3</v>
      </c>
      <c r="F21" s="46" t="s">
        <v>11</v>
      </c>
      <c r="G21" s="36">
        <f>I19</f>
        <v>46262</v>
      </c>
      <c r="H21" s="42"/>
      <c r="I21" s="67">
        <f>WORKDAY.INTL(G21,E21,1,0)</f>
        <v>46267</v>
      </c>
      <c r="J21" s="18"/>
    </row>
    <row r="22" spans="1:22" ht="6" customHeight="1" x14ac:dyDescent="0.2">
      <c r="G22" s="42"/>
      <c r="H22" s="75"/>
      <c r="I22" s="42"/>
      <c r="R22" s="42"/>
      <c r="S22" s="42"/>
      <c r="T22" s="42"/>
      <c r="U22" s="42"/>
      <c r="V22" s="42"/>
    </row>
    <row r="23" spans="1:22" s="39" customFormat="1" ht="12" customHeight="1" x14ac:dyDescent="0.2">
      <c r="A23" s="39" t="s">
        <v>59</v>
      </c>
      <c r="D23" s="88" t="s">
        <v>6</v>
      </c>
      <c r="E23" s="2">
        <v>1</v>
      </c>
      <c r="F23" s="97" t="s">
        <v>11</v>
      </c>
      <c r="G23" s="66"/>
      <c r="H23" s="75"/>
      <c r="I23" s="89">
        <f>WORKDAY.INTL(I21,E23,1,0)</f>
        <v>46268</v>
      </c>
      <c r="J23" s="18"/>
      <c r="K23" s="42"/>
      <c r="R23" s="66"/>
      <c r="S23" s="66"/>
      <c r="T23" s="66"/>
      <c r="U23" s="66"/>
      <c r="V23" s="66"/>
    </row>
    <row r="24" spans="1:22" ht="6" customHeight="1" x14ac:dyDescent="0.2">
      <c r="G24" s="42"/>
      <c r="H24" s="75"/>
      <c r="I24" s="42"/>
      <c r="Q24" s="42"/>
      <c r="R24" s="42"/>
      <c r="S24" s="42"/>
      <c r="T24" s="42"/>
      <c r="U24" s="42"/>
    </row>
    <row r="25" spans="1:22" ht="12" customHeight="1" x14ac:dyDescent="0.2">
      <c r="B25" s="43" t="s">
        <v>55</v>
      </c>
      <c r="D25" s="44" t="s">
        <v>15</v>
      </c>
      <c r="E25" s="3">
        <v>15</v>
      </c>
      <c r="F25" s="46" t="s">
        <v>13</v>
      </c>
      <c r="G25" s="42"/>
      <c r="H25" s="75"/>
      <c r="I25" s="89">
        <f>WORKDAY.INTL(I23+E25,0)</f>
        <v>46283</v>
      </c>
      <c r="J25" s="47" t="s">
        <v>54</v>
      </c>
      <c r="Q25" s="42"/>
      <c r="R25" s="42"/>
      <c r="S25" s="42"/>
      <c r="T25" s="42"/>
      <c r="U25" s="42"/>
    </row>
    <row r="26" spans="1:22" ht="12" customHeight="1" x14ac:dyDescent="0.2">
      <c r="B26" s="43" t="s">
        <v>53</v>
      </c>
      <c r="D26" s="44" t="s">
        <v>12</v>
      </c>
      <c r="E26" s="3">
        <v>6</v>
      </c>
      <c r="F26" s="46" t="s">
        <v>13</v>
      </c>
      <c r="G26" s="42"/>
      <c r="I26" s="89">
        <f>WORKDAY.INTL(I25+E26,1)</f>
        <v>46290</v>
      </c>
      <c r="J26" s="47" t="s">
        <v>50</v>
      </c>
      <c r="Q26" s="42"/>
      <c r="R26" s="42"/>
      <c r="S26" s="42"/>
      <c r="T26" s="42"/>
      <c r="U26" s="42"/>
    </row>
    <row r="27" spans="1:22" ht="6" customHeight="1" x14ac:dyDescent="0.2">
      <c r="G27" s="66"/>
      <c r="I27" s="66"/>
      <c r="Q27" s="42"/>
      <c r="R27" s="42"/>
      <c r="S27" s="42"/>
      <c r="T27" s="42"/>
      <c r="U27" s="42"/>
    </row>
    <row r="28" spans="1:22" ht="12" customHeight="1" x14ac:dyDescent="0.2">
      <c r="A28" s="103"/>
      <c r="B28" s="104" t="s">
        <v>16</v>
      </c>
      <c r="C28" s="104"/>
      <c r="D28" s="98"/>
      <c r="E28" s="11">
        <v>50</v>
      </c>
      <c r="F28" s="46" t="s">
        <v>13</v>
      </c>
      <c r="G28" s="105"/>
      <c r="I28" s="106">
        <f>WORKDAY.INTL(I23+E28,0)</f>
        <v>46318</v>
      </c>
      <c r="J28" s="47" t="s">
        <v>71</v>
      </c>
      <c r="R28" s="42"/>
      <c r="S28" s="42"/>
      <c r="T28" s="42"/>
      <c r="U28" s="42"/>
      <c r="V28" s="42"/>
    </row>
    <row r="29" spans="1:22" ht="6" customHeight="1" x14ac:dyDescent="0.2">
      <c r="H29" s="55"/>
      <c r="R29" s="42"/>
      <c r="S29" s="42"/>
      <c r="T29" s="42"/>
      <c r="U29" s="42"/>
      <c r="V29" s="42"/>
    </row>
    <row r="30" spans="1:22" s="39" customFormat="1" ht="12" customHeight="1" x14ac:dyDescent="0.2">
      <c r="A30" s="39" t="s">
        <v>19</v>
      </c>
      <c r="D30" s="88" t="s">
        <v>15</v>
      </c>
      <c r="E30" s="2">
        <v>5</v>
      </c>
      <c r="F30" s="97" t="s">
        <v>11</v>
      </c>
      <c r="G30" s="66"/>
      <c r="H30" s="84"/>
      <c r="I30" s="89">
        <f>WORKDAY.INTL(I28,E30,1,0)</f>
        <v>46325</v>
      </c>
      <c r="J30" s="18"/>
      <c r="K30" s="42"/>
      <c r="R30" s="66"/>
      <c r="S30" s="66"/>
      <c r="T30" s="66"/>
      <c r="U30" s="66"/>
      <c r="V30" s="66"/>
    </row>
    <row r="31" spans="1:22" ht="6" customHeight="1" x14ac:dyDescent="0.2">
      <c r="H31" s="84"/>
      <c r="R31" s="42"/>
      <c r="S31" s="42"/>
      <c r="T31" s="42"/>
      <c r="U31" s="42"/>
      <c r="V31" s="42"/>
    </row>
    <row r="32" spans="1:22" ht="12" customHeight="1" x14ac:dyDescent="0.2">
      <c r="A32" s="43" t="s">
        <v>7</v>
      </c>
      <c r="D32" s="44" t="s">
        <v>6</v>
      </c>
      <c r="E32" s="1">
        <v>1</v>
      </c>
      <c r="F32" s="46" t="s">
        <v>11</v>
      </c>
      <c r="G32" s="69">
        <f>I30</f>
        <v>46325</v>
      </c>
      <c r="H32" s="84"/>
      <c r="I32" s="67">
        <f>WORKDAY.INTL(G32,E32,1,0)</f>
        <v>46328</v>
      </c>
      <c r="J32" s="18"/>
      <c r="R32" s="42"/>
      <c r="S32" s="42"/>
      <c r="T32" s="42"/>
      <c r="U32" s="42"/>
      <c r="V32" s="42"/>
    </row>
    <row r="33" spans="1:22" ht="6" customHeight="1" x14ac:dyDescent="0.2">
      <c r="H33" s="51"/>
      <c r="I33" s="42"/>
      <c r="R33" s="42"/>
      <c r="S33" s="42"/>
      <c r="T33" s="42"/>
      <c r="U33" s="42"/>
      <c r="V33" s="42"/>
    </row>
    <row r="34" spans="1:22" ht="12" customHeight="1" x14ac:dyDescent="0.2">
      <c r="A34" s="43" t="s">
        <v>30</v>
      </c>
      <c r="D34" s="44" t="s">
        <v>14</v>
      </c>
      <c r="E34" s="1">
        <v>20</v>
      </c>
      <c r="F34" s="46" t="s">
        <v>11</v>
      </c>
      <c r="G34" s="69">
        <f>I32</f>
        <v>46328</v>
      </c>
      <c r="H34" s="55"/>
      <c r="I34" s="67">
        <f>WORKDAY.INTL(G34,E34,1,0)</f>
        <v>46356</v>
      </c>
      <c r="J34" s="18"/>
    </row>
    <row r="35" spans="1:22" ht="12" customHeight="1" x14ac:dyDescent="0.2">
      <c r="B35" s="99" t="s">
        <v>27</v>
      </c>
      <c r="D35" s="44" t="s">
        <v>14</v>
      </c>
      <c r="H35" s="55"/>
      <c r="J35" s="18"/>
    </row>
    <row r="36" spans="1:22" ht="12" customHeight="1" x14ac:dyDescent="0.2">
      <c r="B36" s="99" t="s">
        <v>28</v>
      </c>
      <c r="D36" s="44" t="s">
        <v>14</v>
      </c>
      <c r="G36" s="42"/>
      <c r="H36" s="55"/>
      <c r="I36" s="42"/>
      <c r="J36" s="18"/>
    </row>
    <row r="37" spans="1:22" ht="12" customHeight="1" x14ac:dyDescent="0.2">
      <c r="B37" s="99" t="s">
        <v>29</v>
      </c>
      <c r="D37" s="44" t="s">
        <v>14</v>
      </c>
      <c r="G37" s="42"/>
      <c r="H37" s="55"/>
      <c r="I37" s="42"/>
      <c r="J37" s="18"/>
    </row>
    <row r="38" spans="1:22" ht="6" customHeight="1" x14ac:dyDescent="0.2">
      <c r="G38" s="42"/>
      <c r="H38" s="42"/>
      <c r="I38" s="42"/>
    </row>
    <row r="39" spans="1:22" ht="12" customHeight="1" x14ac:dyDescent="0.2">
      <c r="A39" s="43" t="s">
        <v>60</v>
      </c>
      <c r="D39" s="44" t="s">
        <v>12</v>
      </c>
      <c r="E39" s="1">
        <v>10</v>
      </c>
      <c r="F39" s="46" t="s">
        <v>11</v>
      </c>
      <c r="G39" s="69">
        <f>I34</f>
        <v>46356</v>
      </c>
      <c r="I39" s="67">
        <f>WORKDAY.INTL(G39,E39,1,0)</f>
        <v>46370</v>
      </c>
      <c r="J39" s="102" t="s">
        <v>89</v>
      </c>
    </row>
    <row r="40" spans="1:22" ht="6" customHeight="1" x14ac:dyDescent="0.2">
      <c r="G40" s="42"/>
      <c r="I40" s="42"/>
    </row>
    <row r="41" spans="1:22" ht="12" customHeight="1" x14ac:dyDescent="0.2">
      <c r="A41" s="43" t="s">
        <v>83</v>
      </c>
      <c r="D41" s="44" t="s">
        <v>15</v>
      </c>
      <c r="E41" s="1">
        <v>4</v>
      </c>
      <c r="F41" s="46" t="s">
        <v>11</v>
      </c>
      <c r="G41" s="69">
        <f>I39</f>
        <v>46370</v>
      </c>
      <c r="I41" s="67">
        <f>WORKDAY.INTL(G41,E41,1,0)</f>
        <v>46374</v>
      </c>
      <c r="J41" s="18"/>
    </row>
    <row r="42" spans="1:22" ht="6" customHeight="1" x14ac:dyDescent="0.2">
      <c r="G42" s="42"/>
    </row>
    <row r="43" spans="1:22" s="39" customFormat="1" ht="12" customHeight="1" x14ac:dyDescent="0.2">
      <c r="A43" s="39" t="s">
        <v>82</v>
      </c>
      <c r="D43" s="88" t="s">
        <v>6</v>
      </c>
      <c r="E43" s="2">
        <v>1</v>
      </c>
      <c r="F43" s="97" t="s">
        <v>11</v>
      </c>
      <c r="G43" s="66"/>
      <c r="H43" s="43"/>
      <c r="I43" s="89">
        <f>WORKDAY.INTL(I41,E43,1,0)</f>
        <v>46377</v>
      </c>
      <c r="J43" s="18"/>
      <c r="K43" s="42"/>
    </row>
    <row r="44" spans="1:22" ht="6" customHeight="1" x14ac:dyDescent="0.2">
      <c r="G44" s="42"/>
    </row>
    <row r="45" spans="1:22" s="42" customFormat="1" ht="12" customHeight="1" x14ac:dyDescent="0.2">
      <c r="A45" s="63" t="s">
        <v>84</v>
      </c>
      <c r="B45" s="64"/>
      <c r="C45" s="64"/>
      <c r="D45" s="65" t="s">
        <v>0</v>
      </c>
      <c r="E45" s="130" t="s">
        <v>67</v>
      </c>
      <c r="F45" s="130"/>
      <c r="G45" s="65" t="s">
        <v>5</v>
      </c>
      <c r="H45" s="64"/>
      <c r="I45" s="65" t="s">
        <v>4</v>
      </c>
      <c r="J45" s="63" t="s">
        <v>3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s="42" customFormat="1" ht="6" customHeight="1" x14ac:dyDescent="0.2">
      <c r="A46" s="43"/>
      <c r="B46" s="43"/>
      <c r="C46" s="43"/>
      <c r="D46" s="44"/>
      <c r="E46" s="45"/>
      <c r="F46" s="46"/>
      <c r="H46" s="43"/>
      <c r="J46" s="47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ht="12" customHeight="1" x14ac:dyDescent="0.2">
      <c r="B47" s="43" t="s">
        <v>33</v>
      </c>
      <c r="D47" s="98" t="s">
        <v>6</v>
      </c>
      <c r="E47" s="1">
        <v>7</v>
      </c>
      <c r="F47" s="46" t="s">
        <v>11</v>
      </c>
      <c r="G47" s="69">
        <f>I43</f>
        <v>46377</v>
      </c>
      <c r="I47" s="42">
        <f>WORKDAY.INTL(G47,E47,1,0)</f>
        <v>46386</v>
      </c>
      <c r="J47" s="47" t="s">
        <v>94</v>
      </c>
    </row>
    <row r="48" spans="1:22" ht="6" customHeight="1" x14ac:dyDescent="0.2">
      <c r="I48" s="66"/>
    </row>
    <row r="49" spans="1:11" ht="16.5" customHeight="1" x14ac:dyDescent="0.2">
      <c r="A49" s="43" t="s">
        <v>56</v>
      </c>
      <c r="D49" s="44" t="s">
        <v>6</v>
      </c>
      <c r="E49" s="1">
        <v>2</v>
      </c>
      <c r="F49" s="46" t="s">
        <v>11</v>
      </c>
      <c r="G49" s="42">
        <f>I47</f>
        <v>46386</v>
      </c>
      <c r="I49" s="67">
        <f>WORKDAY.INTL(G49,E49,1,0)</f>
        <v>46388</v>
      </c>
      <c r="J49" s="107" t="s">
        <v>95</v>
      </c>
    </row>
    <row r="50" spans="1:11" ht="6" customHeight="1" x14ac:dyDescent="0.2">
      <c r="I50" s="42"/>
      <c r="J50" s="68"/>
    </row>
    <row r="51" spans="1:11" ht="16.5" customHeight="1" x14ac:dyDescent="0.2">
      <c r="A51" s="43" t="s">
        <v>10</v>
      </c>
      <c r="D51" s="44" t="s">
        <v>14</v>
      </c>
      <c r="E51" s="1">
        <v>1</v>
      </c>
      <c r="F51" s="46" t="s">
        <v>11</v>
      </c>
      <c r="G51" s="69">
        <f>I49</f>
        <v>46388</v>
      </c>
      <c r="I51" s="67">
        <f>WORKDAY.INTL(G51,E51,1,0)</f>
        <v>46391</v>
      </c>
      <c r="J51" s="101" t="s">
        <v>104</v>
      </c>
    </row>
    <row r="52" spans="1:11" ht="6" customHeight="1" x14ac:dyDescent="0.2">
      <c r="I52" s="42"/>
    </row>
    <row r="53" spans="1:11" s="51" customFormat="1" ht="12" customHeight="1" x14ac:dyDescent="0.2">
      <c r="A53" s="51" t="s">
        <v>42</v>
      </c>
      <c r="D53" s="52" t="s">
        <v>40</v>
      </c>
      <c r="E53" s="6">
        <f>SUM(E54:E57)</f>
        <v>17</v>
      </c>
      <c r="F53" s="54" t="s">
        <v>11</v>
      </c>
      <c r="G53" s="55"/>
      <c r="H53" s="43"/>
      <c r="I53" s="61">
        <f>WORKDAY.INTL(I51,E53,1,0)</f>
        <v>46414</v>
      </c>
      <c r="J53" s="18"/>
      <c r="K53" s="55"/>
    </row>
    <row r="54" spans="1:11" s="79" customFormat="1" ht="12" customHeight="1" x14ac:dyDescent="0.2">
      <c r="B54" s="80" t="s">
        <v>43</v>
      </c>
      <c r="D54" s="81" t="s">
        <v>85</v>
      </c>
      <c r="E54" s="10">
        <v>10</v>
      </c>
      <c r="F54" s="82" t="s">
        <v>11</v>
      </c>
      <c r="G54" s="83">
        <f>I51</f>
        <v>46391</v>
      </c>
      <c r="H54" s="43"/>
      <c r="I54" s="85">
        <f>WORKDAY.INTL(G54,E54,1,0)</f>
        <v>46405</v>
      </c>
      <c r="J54" s="18"/>
      <c r="K54" s="86"/>
    </row>
    <row r="55" spans="1:11" s="79" customFormat="1" ht="12" customHeight="1" x14ac:dyDescent="0.2">
      <c r="B55" s="80" t="s">
        <v>37</v>
      </c>
      <c r="D55" s="81" t="s">
        <v>14</v>
      </c>
      <c r="E55" s="10">
        <v>2</v>
      </c>
      <c r="F55" s="82" t="s">
        <v>11</v>
      </c>
      <c r="G55" s="83">
        <f>I54</f>
        <v>46405</v>
      </c>
      <c r="H55" s="43"/>
      <c r="I55" s="85">
        <f>WORKDAY.INTL(G55,E55,1,0)</f>
        <v>46407</v>
      </c>
      <c r="J55" s="18"/>
      <c r="K55" s="86"/>
    </row>
    <row r="56" spans="1:11" s="79" customFormat="1" ht="12" customHeight="1" x14ac:dyDescent="0.2">
      <c r="B56" s="80" t="s">
        <v>38</v>
      </c>
      <c r="D56" s="81" t="s">
        <v>41</v>
      </c>
      <c r="E56" s="10">
        <v>2</v>
      </c>
      <c r="F56" s="82" t="s">
        <v>11</v>
      </c>
      <c r="G56" s="83">
        <f>I55</f>
        <v>46407</v>
      </c>
      <c r="H56" s="43"/>
      <c r="I56" s="85">
        <f>WORKDAY.INTL(G56,E56,1,0)</f>
        <v>46409</v>
      </c>
      <c r="J56" s="18"/>
      <c r="K56" s="86"/>
    </row>
    <row r="57" spans="1:11" s="79" customFormat="1" ht="12" customHeight="1" x14ac:dyDescent="0.2">
      <c r="B57" s="80" t="s">
        <v>39</v>
      </c>
      <c r="D57" s="81" t="s">
        <v>40</v>
      </c>
      <c r="E57" s="10">
        <v>3</v>
      </c>
      <c r="F57" s="82" t="s">
        <v>11</v>
      </c>
      <c r="G57" s="83">
        <f>I56</f>
        <v>46409</v>
      </c>
      <c r="H57" s="43"/>
      <c r="I57" s="85">
        <f>WORKDAY.INTL(G57,E57,1,0)</f>
        <v>46414</v>
      </c>
      <c r="J57" s="102" t="s">
        <v>91</v>
      </c>
      <c r="K57" s="86"/>
    </row>
    <row r="58" spans="1:11" s="51" customFormat="1" ht="6" customHeight="1" x14ac:dyDescent="0.2">
      <c r="D58" s="52"/>
      <c r="E58" s="53"/>
      <c r="F58" s="54"/>
      <c r="H58" s="43"/>
      <c r="I58" s="55"/>
      <c r="J58" s="108"/>
      <c r="K58" s="55"/>
    </row>
    <row r="59" spans="1:11" s="51" customFormat="1" ht="12" customHeight="1" x14ac:dyDescent="0.2">
      <c r="B59" s="51" t="s">
        <v>68</v>
      </c>
      <c r="D59" s="52" t="s">
        <v>40</v>
      </c>
      <c r="E59" s="6">
        <v>20</v>
      </c>
      <c r="F59" s="54" t="s">
        <v>11</v>
      </c>
      <c r="G59" s="87">
        <f>I53</f>
        <v>46414</v>
      </c>
      <c r="H59" s="43"/>
      <c r="I59" s="61">
        <f>WORKDAY.INTL(G59,E59,1,0)</f>
        <v>46442</v>
      </c>
      <c r="J59" s="18"/>
      <c r="K59" s="55"/>
    </row>
    <row r="60" spans="1:11" s="51" customFormat="1" ht="6" customHeight="1" x14ac:dyDescent="0.2">
      <c r="D60" s="52"/>
      <c r="E60" s="53"/>
      <c r="F60" s="54"/>
      <c r="H60" s="43"/>
      <c r="I60" s="55"/>
      <c r="J60" s="108"/>
      <c r="K60" s="55"/>
    </row>
    <row r="61" spans="1:11" s="51" customFormat="1" ht="12" customHeight="1" x14ac:dyDescent="0.2">
      <c r="A61" s="51" t="s">
        <v>45</v>
      </c>
      <c r="D61" s="52"/>
      <c r="E61" s="6">
        <f>SUM(E62:E64)</f>
        <v>12</v>
      </c>
      <c r="F61" s="54" t="s">
        <v>11</v>
      </c>
      <c r="G61" s="55"/>
      <c r="H61" s="43"/>
      <c r="I61" s="61">
        <f>WORKDAY.INTL(I59,E61,1,0)</f>
        <v>46458</v>
      </c>
      <c r="J61" s="18"/>
      <c r="K61" s="55"/>
    </row>
    <row r="62" spans="1:11" s="79" customFormat="1" ht="12" customHeight="1" x14ac:dyDescent="0.2">
      <c r="B62" s="80" t="s">
        <v>86</v>
      </c>
      <c r="D62" s="81" t="s">
        <v>40</v>
      </c>
      <c r="E62" s="10">
        <v>2</v>
      </c>
      <c r="F62" s="82" t="s">
        <v>11</v>
      </c>
      <c r="G62" s="83">
        <f>I59</f>
        <v>46442</v>
      </c>
      <c r="H62" s="43"/>
      <c r="I62" s="85">
        <f>WORKDAY.INTL(G62,E62,1,0)</f>
        <v>46444</v>
      </c>
      <c r="J62" s="18"/>
      <c r="K62" s="86"/>
    </row>
    <row r="63" spans="1:11" s="79" customFormat="1" ht="12" customHeight="1" x14ac:dyDescent="0.2">
      <c r="B63" s="80" t="s">
        <v>44</v>
      </c>
      <c r="D63" s="81" t="s">
        <v>40</v>
      </c>
      <c r="E63" s="10">
        <v>4</v>
      </c>
      <c r="F63" s="82" t="s">
        <v>11</v>
      </c>
      <c r="G63" s="83">
        <f>I62</f>
        <v>46444</v>
      </c>
      <c r="H63" s="43"/>
      <c r="I63" s="85">
        <f t="shared" ref="I63:I64" si="0">WORKDAY.INTL(G63,E63,1,0)</f>
        <v>46450</v>
      </c>
      <c r="J63" s="56" t="s">
        <v>92</v>
      </c>
      <c r="K63" s="86"/>
    </row>
    <row r="64" spans="1:11" s="79" customFormat="1" ht="12" customHeight="1" x14ac:dyDescent="0.2">
      <c r="B64" s="80" t="s">
        <v>46</v>
      </c>
      <c r="D64" s="81" t="s">
        <v>40</v>
      </c>
      <c r="E64" s="10">
        <v>6</v>
      </c>
      <c r="F64" s="82" t="s">
        <v>11</v>
      </c>
      <c r="G64" s="83">
        <f>I63</f>
        <v>46450</v>
      </c>
      <c r="H64" s="43"/>
      <c r="I64" s="85">
        <f t="shared" si="0"/>
        <v>46458</v>
      </c>
      <c r="J64" s="18"/>
      <c r="K64" s="86"/>
    </row>
    <row r="65" spans="1:22" s="51" customFormat="1" ht="6" customHeight="1" x14ac:dyDescent="0.2">
      <c r="D65" s="52"/>
      <c r="E65" s="53"/>
      <c r="F65" s="54"/>
      <c r="H65" s="43"/>
      <c r="I65" s="55"/>
      <c r="J65" s="56"/>
      <c r="K65" s="55"/>
    </row>
    <row r="66" spans="1:22" s="51" customFormat="1" ht="12" customHeight="1" x14ac:dyDescent="0.2">
      <c r="A66" s="51" t="s">
        <v>47</v>
      </c>
      <c r="D66" s="52" t="s">
        <v>6</v>
      </c>
      <c r="E66" s="6">
        <v>3</v>
      </c>
      <c r="F66" s="54" t="s">
        <v>11</v>
      </c>
      <c r="G66" s="87">
        <f>I61</f>
        <v>46458</v>
      </c>
      <c r="H66" s="43"/>
      <c r="I66" s="61">
        <f>WORKDAY.INTL(G66,E66,1,0)</f>
        <v>46463</v>
      </c>
      <c r="J66" s="18"/>
      <c r="K66" s="55"/>
    </row>
    <row r="67" spans="1:22" s="51" customFormat="1" ht="6" customHeight="1" x14ac:dyDescent="0.2">
      <c r="D67" s="52"/>
      <c r="E67" s="53"/>
      <c r="F67" s="54"/>
      <c r="G67" s="55"/>
      <c r="H67" s="43"/>
      <c r="I67" s="55"/>
      <c r="J67" s="56"/>
      <c r="K67" s="55"/>
    </row>
    <row r="68" spans="1:22" s="51" customFormat="1" ht="12" customHeight="1" x14ac:dyDescent="0.2">
      <c r="A68" s="51" t="s">
        <v>35</v>
      </c>
      <c r="D68" s="52" t="s">
        <v>6</v>
      </c>
      <c r="E68" s="6">
        <v>3</v>
      </c>
      <c r="F68" s="54" t="s">
        <v>11</v>
      </c>
      <c r="G68" s="87">
        <f>I66</f>
        <v>46463</v>
      </c>
      <c r="H68" s="43"/>
      <c r="I68" s="61">
        <f>WORKDAY.INTL(G68,E68,1,0)</f>
        <v>46468</v>
      </c>
      <c r="J68" s="18"/>
      <c r="K68" s="55"/>
    </row>
    <row r="69" spans="1:22" s="51" customFormat="1" ht="6" customHeight="1" x14ac:dyDescent="0.2">
      <c r="D69" s="52"/>
      <c r="E69" s="53"/>
      <c r="F69" s="54"/>
      <c r="G69" s="55"/>
      <c r="H69" s="43"/>
      <c r="I69" s="55"/>
      <c r="J69" s="56"/>
      <c r="K69" s="55"/>
    </row>
    <row r="70" spans="1:22" s="109" customFormat="1" ht="12" customHeight="1" x14ac:dyDescent="0.2">
      <c r="A70" s="109" t="s">
        <v>48</v>
      </c>
      <c r="D70" s="110"/>
      <c r="E70" s="53"/>
      <c r="F70" s="54"/>
      <c r="G70" s="55"/>
      <c r="H70" s="43"/>
      <c r="I70" s="96">
        <f>I63</f>
        <v>46450</v>
      </c>
      <c r="J70" s="18"/>
      <c r="K70" s="55"/>
    </row>
    <row r="71" spans="1:22" s="109" customFormat="1" ht="12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55"/>
    </row>
    <row r="72" spans="1:22" s="51" customFormat="1" ht="12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55"/>
    </row>
    <row r="73" spans="1:22" s="51" customFormat="1" ht="12" customHeight="1" x14ac:dyDescent="0.2">
      <c r="A73" s="90" t="s">
        <v>116</v>
      </c>
      <c r="B73" s="90"/>
      <c r="C73" s="20"/>
      <c r="D73" s="18"/>
      <c r="E73" s="18"/>
      <c r="F73" s="18"/>
      <c r="G73" s="18"/>
      <c r="H73" s="18"/>
      <c r="I73" s="18"/>
      <c r="J73" s="18"/>
      <c r="K73" s="55"/>
    </row>
    <row r="74" spans="1:22" s="51" customFormat="1" ht="12" customHeight="1" x14ac:dyDescent="0.2">
      <c r="A74" s="90" t="s">
        <v>114</v>
      </c>
      <c r="B74" s="92"/>
      <c r="C74" s="20"/>
      <c r="D74" s="18"/>
      <c r="E74" s="18"/>
      <c r="F74" s="18"/>
      <c r="G74" s="18"/>
      <c r="H74" s="18"/>
      <c r="I74" s="18"/>
      <c r="J74" s="18"/>
      <c r="K74" s="55"/>
    </row>
    <row r="75" spans="1:22" s="51" customFormat="1" ht="12" customHeight="1" x14ac:dyDescent="0.2">
      <c r="A75" s="90" t="s">
        <v>115</v>
      </c>
      <c r="B75" s="93"/>
      <c r="C75" s="20"/>
      <c r="D75" s="18"/>
      <c r="E75" s="18"/>
      <c r="F75" s="18"/>
      <c r="G75" s="18"/>
      <c r="H75" s="18"/>
      <c r="I75" s="18"/>
      <c r="J75" s="18"/>
      <c r="K75" s="55"/>
    </row>
    <row r="76" spans="1:22" s="51" customFormat="1" ht="12" customHeight="1" x14ac:dyDescent="0.2">
      <c r="A76" s="90" t="s">
        <v>118</v>
      </c>
      <c r="B76" s="93"/>
      <c r="C76" s="20"/>
      <c r="D76" s="18"/>
      <c r="E76" s="18"/>
      <c r="F76" s="18"/>
      <c r="G76" s="18"/>
      <c r="H76" s="18"/>
      <c r="I76" s="18"/>
      <c r="J76" s="18"/>
      <c r="K76" s="55"/>
    </row>
    <row r="77" spans="1:22" s="52" customFormat="1" ht="12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55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1:22" s="52" customFormat="1" ht="12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55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1:22" s="52" customFormat="1" ht="12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55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1:22" s="52" customFormat="1" ht="12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55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1:22" s="52" customFormat="1" ht="12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55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</row>
    <row r="82" spans="1:22" s="52" customFormat="1" ht="12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55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</row>
    <row r="83" spans="1:22" ht="12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22" ht="12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22" ht="12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22" ht="12" customHeight="1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</row>
    <row r="87" spans="1:22" ht="12" customHeight="1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</row>
    <row r="88" spans="1:22" ht="12" customHeight="1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</row>
    <row r="89" spans="1:22" ht="12" customHeight="1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</row>
    <row r="90" spans="1:22" ht="12" customHeight="1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</row>
    <row r="91" spans="1:22" ht="12" customHeight="1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</row>
    <row r="92" spans="1:22" ht="12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22" ht="12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22" ht="12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22" ht="12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22" ht="12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ht="12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2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2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ht="12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ht="12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ht="12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ht="12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ht="12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ht="12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ht="12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2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ht="12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ht="12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ht="12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ht="12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ht="12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ht="12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ht="12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ht="12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12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12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12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2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ht="12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ht="12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ht="12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ht="12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ht="12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ht="12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ht="12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  <row r="128" spans="1:10" ht="12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2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12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12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</row>
    <row r="132" spans="1:10" ht="12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</row>
    <row r="133" spans="1:10" ht="12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1:10" ht="12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</row>
    <row r="135" spans="1:10" ht="12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</row>
    <row r="136" spans="1:10" ht="12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</row>
    <row r="137" spans="1:10" ht="12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</row>
    <row r="138" spans="1:10" ht="12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</row>
    <row r="139" spans="1:10" ht="12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ht="12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ht="12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0" ht="12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 ht="12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2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10" ht="12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ht="12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</row>
    <row r="147" spans="1:10" ht="12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</row>
    <row r="148" spans="1:10" ht="12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</row>
    <row r="149" spans="1:10" ht="12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</row>
    <row r="150" spans="1:10" ht="12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</row>
    <row r="151" spans="1:10" ht="12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</row>
    <row r="152" spans="1:10" ht="12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0" ht="12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</row>
    <row r="154" spans="1:10" ht="12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</row>
    <row r="155" spans="1:10" ht="12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</row>
    <row r="156" spans="1:10" ht="12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</row>
    <row r="157" spans="1:10" ht="12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0" ht="12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</row>
    <row r="159" spans="1:10" ht="12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</row>
    <row r="160" spans="1:10" ht="12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</row>
    <row r="161" spans="1:10" ht="12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</row>
    <row r="162" spans="1:10" ht="12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</row>
    <row r="163" spans="1:10" ht="12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</row>
    <row r="164" spans="1:10" ht="12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</row>
    <row r="165" spans="1:10" ht="12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</row>
    <row r="166" spans="1:10" ht="12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2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12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12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</row>
    <row r="170" spans="1:10" ht="12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</row>
    <row r="171" spans="1:10" ht="12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</row>
    <row r="172" spans="1:10" ht="12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</row>
    <row r="173" spans="1:10" ht="12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</row>
    <row r="174" spans="1:10" ht="12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</row>
    <row r="175" spans="1:10" ht="12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</row>
    <row r="176" spans="1:10" ht="12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0" ht="12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</row>
    <row r="178" spans="1:10" ht="12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</row>
    <row r="179" spans="1:10" ht="12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1:10" ht="12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</row>
    <row r="181" spans="1:10" ht="12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</row>
    <row r="182" spans="1:10" ht="12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</row>
    <row r="183" spans="1:10" ht="12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</row>
    <row r="184" spans="1:10" ht="12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</row>
    <row r="185" spans="1:10" ht="12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</row>
    <row r="186" spans="1:10" ht="12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</row>
    <row r="187" spans="1:10" ht="12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</row>
    <row r="188" spans="1:10" ht="12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</row>
    <row r="189" spans="1:10" ht="12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</row>
    <row r="190" spans="1:10" ht="12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</row>
    <row r="191" spans="1:10" ht="12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10" ht="12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2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12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12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</row>
    <row r="196" spans="1:10" ht="12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</row>
    <row r="197" spans="1:10" ht="12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</row>
    <row r="198" spans="1:10" ht="12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</row>
    <row r="199" spans="1:10" ht="12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</row>
    <row r="200" spans="1:10" ht="12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</row>
    <row r="201" spans="1:10" ht="12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</row>
    <row r="202" spans="1:10" ht="12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</row>
    <row r="203" spans="1:10" ht="12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</row>
    <row r="204" spans="1:10" ht="12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ht="12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12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2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</row>
    <row r="208" spans="1:10" ht="12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</row>
    <row r="209" spans="1:10" ht="12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</row>
    <row r="210" spans="1:10" ht="12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</row>
    <row r="211" spans="1:10" ht="12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</row>
    <row r="212" spans="1:10" ht="12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</row>
    <row r="213" spans="1:10" ht="12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</row>
    <row r="214" spans="1:10" ht="12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</row>
    <row r="215" spans="1:10" ht="12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</row>
    <row r="216" spans="1:10" ht="12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</row>
    <row r="217" spans="1:10" ht="12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</row>
    <row r="218" spans="1:10" ht="12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</row>
    <row r="219" spans="1:10" ht="12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</row>
    <row r="220" spans="1:10" ht="12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ht="12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ht="12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</row>
    <row r="223" spans="1:10" ht="12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</row>
    <row r="224" spans="1:10" ht="12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</row>
    <row r="225" spans="1:10" ht="12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</row>
    <row r="226" spans="1:10" ht="12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</row>
    <row r="227" spans="1:10" ht="12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0" ht="12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</row>
    <row r="229" spans="1:10" ht="12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</row>
    <row r="230" spans="1:10" ht="12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</row>
    <row r="231" spans="1:10" ht="12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</row>
    <row r="232" spans="1:10" ht="12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2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</row>
    <row r="234" spans="1:10" ht="12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</row>
    <row r="235" spans="1:10" ht="12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</row>
    <row r="236" spans="1:10" ht="12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0" ht="12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</row>
    <row r="238" spans="1:10" ht="12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</row>
    <row r="239" spans="1:10" ht="12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</row>
    <row r="240" spans="1:10" ht="12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</row>
    <row r="241" spans="1:10" ht="12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</row>
    <row r="242" spans="1:10" ht="12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</row>
    <row r="243" spans="1:10" ht="12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</row>
    <row r="244" spans="1:10" ht="12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</row>
    <row r="245" spans="1:10" ht="12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</row>
    <row r="246" spans="1:10" ht="12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</row>
    <row r="247" spans="1:10" ht="12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</row>
    <row r="248" spans="1:10" ht="12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</row>
    <row r="249" spans="1:10" ht="12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</row>
    <row r="250" spans="1:10" ht="12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</row>
    <row r="251" spans="1:10" ht="12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</row>
    <row r="252" spans="1:10" ht="12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</row>
    <row r="253" spans="1:10" ht="12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</row>
    <row r="254" spans="1:10" ht="12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</row>
    <row r="255" spans="1:10" ht="12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</row>
    <row r="256" spans="1:10" ht="12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</row>
    <row r="257" spans="1:10" ht="12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</row>
    <row r="258" spans="1:10" ht="12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</row>
    <row r="259" spans="1:10" ht="12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</row>
    <row r="260" spans="1:10" ht="12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</row>
    <row r="261" spans="1:10" ht="12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</row>
    <row r="262" spans="1:10" ht="12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</row>
    <row r="263" spans="1:10" ht="12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</row>
    <row r="264" spans="1:10" ht="12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</row>
    <row r="265" spans="1:10" ht="12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</row>
    <row r="266" spans="1:10" ht="12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</row>
    <row r="267" spans="1:10" ht="12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</row>
    <row r="268" spans="1:10" ht="12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0" ht="12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</row>
    <row r="270" spans="1:10" ht="12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</row>
    <row r="271" spans="1:10" ht="12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</row>
    <row r="272" spans="1:10" ht="12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</row>
    <row r="273" spans="1:10" ht="12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</row>
    <row r="274" spans="1:10" ht="12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</row>
    <row r="275" spans="1:10" ht="12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</row>
    <row r="276" spans="1:10" ht="12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</row>
    <row r="277" spans="1:10" ht="12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</row>
    <row r="278" spans="1:10" ht="12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</row>
    <row r="279" spans="1:10" ht="12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</row>
    <row r="280" spans="1:10" ht="12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</row>
    <row r="281" spans="1:10" ht="12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</row>
    <row r="282" spans="1:10" ht="12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</row>
    <row r="283" spans="1:10" ht="12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</row>
    <row r="284" spans="1:10" ht="12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</row>
    <row r="285" spans="1:10" ht="12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</row>
    <row r="286" spans="1:10" ht="12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</row>
    <row r="287" spans="1:10" ht="12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</row>
    <row r="288" spans="1:10" ht="12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</row>
    <row r="289" spans="1:10" ht="12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</row>
    <row r="290" spans="1:10" ht="12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</row>
    <row r="291" spans="1:10" ht="12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</row>
    <row r="292" spans="1:10" ht="12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</row>
    <row r="293" spans="1:10" ht="12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0" ht="12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0" ht="12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0" ht="12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0" ht="12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0" ht="12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0" ht="12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0" ht="12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0" ht="12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0" ht="12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ht="12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0" ht="12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ht="12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ht="12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ht="12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ht="12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ht="12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ht="12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ht="12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ht="12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ht="12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ht="12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ht="12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ht="12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ht="12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ht="12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ht="12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ht="12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ht="12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ht="12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ht="12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ht="12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ht="12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ht="12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ht="12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ht="12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ht="12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ht="12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ht="12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ht="12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ht="12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ht="12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ht="12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ht="12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ht="12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ht="12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ht="12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ht="12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ht="12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ht="12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ht="12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ht="12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ht="12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ht="12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ht="12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ht="12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ht="12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ht="12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ht="12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ht="12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ht="12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ht="12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ht="12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ht="12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ht="12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ht="12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ht="12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ht="12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ht="12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ht="12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ht="12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ht="12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ht="12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ht="12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ht="12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ht="12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ht="12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ht="12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ht="12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ht="12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ht="12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ht="12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ht="12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ht="12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ht="12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ht="12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ht="12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ht="12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ht="12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ht="12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ht="12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ht="12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ht="12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ht="12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ht="12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ht="12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ht="12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ht="12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ht="12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ht="12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ht="12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ht="12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ht="12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ht="12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ht="12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ht="12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ht="12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ht="12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ht="12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ht="12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ht="12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ht="12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ht="12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ht="12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ht="12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ht="12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ht="12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ht="12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ht="12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ht="12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ht="12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ht="12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ht="12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ht="12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ht="12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ht="12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ht="12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ht="12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ht="12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ht="12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ht="12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ht="12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ht="12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ht="12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ht="12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ht="12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ht="12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ht="12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ht="12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ht="12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ht="12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ht="12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ht="12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ht="12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ht="12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ht="12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ht="12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ht="12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ht="12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ht="12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ht="12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ht="12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ht="12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ht="12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ht="12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ht="12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ht="12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ht="12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ht="12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ht="12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ht="12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ht="12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ht="12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ht="12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ht="12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ht="12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ht="12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ht="12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ht="12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ht="12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ht="12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ht="12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ht="12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ht="12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ht="12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ht="12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ht="12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ht="12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ht="12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ht="12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ht="12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ht="12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ht="12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ht="12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ht="12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ht="12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ht="12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ht="12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ht="12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ht="12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ht="12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ht="12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ht="12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ht="12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ht="12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ht="12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ht="12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ht="12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ht="12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ht="12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ht="12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ht="12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ht="12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ht="12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ht="12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ht="12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ht="12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ht="12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ht="12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ht="12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ht="12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ht="12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ht="12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ht="12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ht="12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ht="12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ht="12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ht="12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ht="12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ht="12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ht="12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ht="12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ht="12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ht="12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ht="12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ht="12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ht="12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ht="12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ht="12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ht="12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ht="12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ht="12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ht="12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ht="12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ht="12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ht="12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ht="12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ht="12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ht="12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ht="12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ht="12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ht="12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ht="12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ht="12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ht="12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ht="12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ht="12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ht="12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ht="12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ht="12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ht="12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ht="12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ht="12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ht="12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ht="12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ht="12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ht="12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ht="12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ht="12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ht="12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ht="12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ht="12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ht="12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ht="12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ht="12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ht="12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ht="12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ht="12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ht="12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ht="12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ht="12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ht="12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ht="12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ht="12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ht="12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ht="12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ht="12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ht="12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ht="12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ht="12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ht="12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ht="12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ht="12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ht="12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ht="12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ht="12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ht="12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ht="12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ht="12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ht="12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ht="12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ht="12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ht="12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ht="12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ht="12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ht="12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ht="12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ht="12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ht="12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ht="12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ht="12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ht="12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ht="12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ht="12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ht="12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ht="12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ht="12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</row>
    <row r="600" spans="1:10" ht="12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</row>
  </sheetData>
  <sheetProtection algorithmName="SHA-512" hashValue="LUxz9Wyr5z7p4+eXeYGU/toCd4nUVqk+aE1DuitGSGseQlVHZfYx0ECBDrnzGny7mj2tsjBxKu79CraAYY5dog==" saltValue="Svg4SZDNsTtnSlMvZARmpA==" spinCount="100000" sheet="1" objects="1" scenarios="1"/>
  <mergeCells count="5">
    <mergeCell ref="E17:F17"/>
    <mergeCell ref="E45:F45"/>
    <mergeCell ref="E13:F13"/>
    <mergeCell ref="C2:I2"/>
    <mergeCell ref="C3:H3"/>
  </mergeCells>
  <conditionalFormatting sqref="G15:I70">
    <cfRule type="expression" dxfId="25" priority="12">
      <formula>OR(WEEKDAY(G15,2)&gt;5)</formula>
    </cfRule>
  </conditionalFormatting>
  <conditionalFormatting sqref="I26">
    <cfRule type="expression" dxfId="24" priority="1">
      <formula>ABS($I$26-$I$28)&lt;10</formula>
    </cfRule>
  </conditionalFormatting>
  <dataValidations count="1">
    <dataValidation type="list" allowBlank="1" showInputMessage="1" showErrorMessage="1" sqref="I3" xr:uid="{DFF2349D-4ADB-4FA8-81AF-5BB66E57DAD8}">
      <formula1>"Bauleistung,Dienstleistung,Lieferung"</formula1>
    </dataValidation>
  </dataValidations>
  <pageMargins left="0.78740157480314965" right="0.35433070866141736" top="1.1811023622047245" bottom="0.19685039370078741" header="0.39370078740157483" footer="0.39370078740157483"/>
  <pageSetup paperSize="9" orientation="landscape" r:id="rId1"/>
  <headerFooter scaleWithDoc="0" alignWithMargins="0">
    <oddHeader>&amp;L&amp;G&amp;R&amp;G</oddHeader>
    <oddFooter>&amp;R&amp;7&amp;P von &amp;N</oddFooter>
  </headerFooter>
  <rowBreaks count="1" manualBreakCount="1">
    <brk id="44" max="16383" man="1"/>
  </rowBreaks>
  <ignoredErrors>
    <ignoredError sqref="I15:I48 G16:G18 E53:E61 I49:I69 G20 G22:G68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8B52D5-B3D0-4F25-9805-22CCFBCC495C}">
            <xm:f>(COUNTIF(Daten!$I$14:$I$32,G15)&gt;0)</xm:f>
            <x14:dxf>
              <font>
                <color rgb="FF00B050"/>
              </font>
            </x14:dxf>
          </x14:cfRule>
          <x14:cfRule type="expression" priority="3" id="{B4FEA4B2-A02C-427C-954E-7BC70371392E}">
            <xm:f>(COUNTIF(Daten!$I$3:$I$11,G15)&gt;0)</xm:f>
            <x14:dxf>
              <font>
                <color rgb="FF0070C0"/>
              </font>
            </x14:dxf>
          </x14:cfRule>
          <x14:cfRule type="expression" priority="4" id="{776A414B-455E-4DFB-94E2-B8992399F724}">
            <xm:f>(COUNTIF(Daten!$G$14:$G$32,G15)&gt;0)</xm:f>
            <x14:dxf>
              <font>
                <color rgb="FF00B050"/>
              </font>
            </x14:dxf>
          </x14:cfRule>
          <x14:cfRule type="expression" priority="5" id="{625B7693-EC7D-4074-9B39-4FCE472C0A44}">
            <xm:f>(COUNTIF(Daten!$G$3:$G$11,G15)&gt;0)</xm:f>
            <x14:dxf>
              <font>
                <color rgb="FF0070C0"/>
              </font>
            </x14:dxf>
          </x14:cfRule>
          <x14:cfRule type="expression" priority="6" id="{97E551CD-C80C-4E20-AF3D-66DB1FC3DF32}">
            <xm:f>(COUNTIF(Daten!$E$14:$E$32,G15)&gt;0)</xm:f>
            <x14:dxf>
              <font>
                <color rgb="FF00B050"/>
              </font>
            </x14:dxf>
          </x14:cfRule>
          <x14:cfRule type="expression" priority="7" id="{B2FE575B-7F07-4A0F-B4B8-10638EC10974}">
            <xm:f>(COUNTIF(Daten!$E$3:$E$11,G15)&gt;0)</xm:f>
            <x14:dxf>
              <font>
                <color rgb="FF0070C0"/>
              </font>
            </x14:dxf>
          </x14:cfRule>
          <x14:cfRule type="expression" priority="8" id="{F61550B0-B8EB-418E-BB65-8A17B60EAED6}">
            <xm:f>(COUNTIF(Daten!$C$14:$C$32,G15)&gt;0)</xm:f>
            <x14:dxf>
              <font>
                <color rgb="FF00B050"/>
              </font>
            </x14:dxf>
          </x14:cfRule>
          <x14:cfRule type="expression" priority="9" id="{BF63BBFD-4D05-4482-AC71-9E1ABDC819D5}">
            <xm:f>(COUNTIF(Daten!$C$3:$C$11,G15)&gt;0)</xm:f>
            <x14:dxf>
              <font>
                <color rgb="FF0070C0"/>
              </font>
            </x14:dxf>
          </x14:cfRule>
          <x14:cfRule type="expression" priority="10" id="{631A3DCE-DC65-41C0-BD85-BBE606854FA8}">
            <xm:f>(COUNTIF(Daten!$A$14:$A$32,G15)&gt;0)</xm:f>
            <x14:dxf>
              <font>
                <color rgb="FF00B050"/>
              </font>
            </x14:dxf>
          </x14:cfRule>
          <x14:cfRule type="expression" priority="11" id="{DD870714-4AB2-4A50-A1A8-73C76BEE3FE4}">
            <xm:f>(COUNTIF(Daten!$A$3:$A$11,G15)&gt;0)</xm:f>
            <x14:dxf>
              <font>
                <color rgb="FF0070C0"/>
              </font>
            </x14:dxf>
          </x14:cfRule>
          <xm:sqref>G15:I70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E89B-DB2D-463F-894D-B0DBD290A7D7}">
  <sheetPr codeName="Tabelle1"/>
  <dimension ref="A1:V600"/>
  <sheetViews>
    <sheetView zoomScale="130" zoomScaleNormal="130" workbookViewId="0">
      <selection activeCell="C2" sqref="C2:I2"/>
    </sheetView>
    <sheetView zoomScale="130" zoomScaleNormal="130" workbookViewId="1">
      <selection activeCell="C2" sqref="C2:H2"/>
    </sheetView>
    <sheetView workbookViewId="2"/>
    <sheetView workbookViewId="3"/>
    <sheetView zoomScale="130" zoomScaleNormal="130" workbookViewId="4">
      <selection activeCell="C2" sqref="C2:I2"/>
    </sheetView>
  </sheetViews>
  <sheetFormatPr baseColWidth="10" defaultColWidth="11.42578125" defaultRowHeight="12" customHeight="1" x14ac:dyDescent="0.2"/>
  <cols>
    <col min="1" max="1" width="1.5703125" style="51" customWidth="1"/>
    <col min="2" max="2" width="12.28515625" style="51" customWidth="1"/>
    <col min="3" max="3" width="31.28515625" style="51" customWidth="1"/>
    <col min="4" max="4" width="5.28515625" style="52" customWidth="1"/>
    <col min="5" max="5" width="2.85546875" style="53" customWidth="1"/>
    <col min="6" max="6" width="2.85546875" style="54" customWidth="1"/>
    <col min="7" max="7" width="9.28515625" style="51" customWidth="1"/>
    <col min="8" max="8" width="0.85546875" style="43" customWidth="1"/>
    <col min="9" max="9" width="9.28515625" style="51" customWidth="1"/>
    <col min="10" max="10" width="61.85546875" style="56" customWidth="1"/>
    <col min="11" max="11" width="11.42578125" style="55" customWidth="1"/>
    <col min="12" max="16384" width="11.42578125" style="51"/>
  </cols>
  <sheetData>
    <row r="1" spans="1:22" s="55" customFormat="1" ht="15" customHeight="1" x14ac:dyDescent="0.2">
      <c r="A1" s="111" t="s">
        <v>61</v>
      </c>
      <c r="B1" s="112"/>
      <c r="C1" s="112"/>
      <c r="D1" s="113"/>
      <c r="E1" s="114"/>
      <c r="F1" s="115"/>
      <c r="G1" s="112"/>
      <c r="H1" s="38"/>
      <c r="I1" s="112"/>
      <c r="J1" s="116"/>
    </row>
    <row r="2" spans="1:22" s="55" customFormat="1" ht="15" customHeight="1" x14ac:dyDescent="0.2">
      <c r="A2" s="111" t="s">
        <v>1</v>
      </c>
      <c r="B2" s="112"/>
      <c r="C2" s="134" t="s">
        <v>105</v>
      </c>
      <c r="D2" s="134"/>
      <c r="E2" s="134"/>
      <c r="F2" s="134"/>
      <c r="G2" s="134"/>
      <c r="H2" s="134"/>
      <c r="I2" s="134"/>
      <c r="J2" s="116"/>
    </row>
    <row r="3" spans="1:22" s="55" customFormat="1" ht="15" customHeight="1" x14ac:dyDescent="0.2">
      <c r="A3" s="111" t="s">
        <v>2</v>
      </c>
      <c r="B3" s="112"/>
      <c r="C3" s="134" t="s">
        <v>70</v>
      </c>
      <c r="D3" s="134"/>
      <c r="E3" s="134"/>
      <c r="F3" s="134"/>
      <c r="G3" s="134"/>
      <c r="H3" s="139"/>
      <c r="I3" s="14" t="s">
        <v>57</v>
      </c>
      <c r="J3" s="41" t="s">
        <v>150</v>
      </c>
    </row>
    <row r="4" spans="1:22" ht="18" customHeight="1" x14ac:dyDescent="0.2">
      <c r="G4" s="55"/>
      <c r="H4" s="42"/>
      <c r="I4" s="55"/>
    </row>
    <row r="5" spans="1:22" s="55" customFormat="1" ht="12" customHeight="1" x14ac:dyDescent="0.2">
      <c r="A5" s="135" t="s">
        <v>146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22" ht="6" customHeight="1" x14ac:dyDescent="0.2"/>
    <row r="7" spans="1:22" ht="12" customHeight="1" x14ac:dyDescent="0.2">
      <c r="A7" s="136" t="s">
        <v>143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22" ht="6" customHeight="1" x14ac:dyDescent="0.2"/>
    <row r="9" spans="1:22" ht="12" customHeight="1" x14ac:dyDescent="0.2">
      <c r="A9" s="137" t="s">
        <v>148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22" ht="6" customHeight="1" x14ac:dyDescent="0.2">
      <c r="H10" s="55"/>
    </row>
    <row r="11" spans="1:22" ht="12" customHeight="1" x14ac:dyDescent="0.2">
      <c r="A11" s="138" t="s">
        <v>147</v>
      </c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22" ht="18" customHeight="1" x14ac:dyDescent="0.2">
      <c r="G12" s="55"/>
      <c r="H12" s="55"/>
      <c r="I12" s="55"/>
    </row>
    <row r="13" spans="1:22" s="55" customFormat="1" ht="12" customHeight="1" x14ac:dyDescent="0.2">
      <c r="A13" s="57" t="s">
        <v>88</v>
      </c>
      <c r="B13" s="58"/>
      <c r="C13" s="58"/>
      <c r="D13" s="59" t="s">
        <v>0</v>
      </c>
      <c r="E13" s="131" t="s">
        <v>67</v>
      </c>
      <c r="F13" s="131"/>
      <c r="G13" s="59" t="s">
        <v>5</v>
      </c>
      <c r="H13" s="96"/>
      <c r="I13" s="59" t="s">
        <v>4</v>
      </c>
      <c r="J13" s="57" t="s">
        <v>3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s="55" customFormat="1" ht="6" customHeight="1" x14ac:dyDescent="0.2">
      <c r="A14" s="51"/>
      <c r="B14" s="51"/>
      <c r="C14" s="51"/>
      <c r="D14" s="52"/>
      <c r="E14" s="53"/>
      <c r="F14" s="54"/>
      <c r="J14" s="56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55" customFormat="1" ht="12" customHeight="1" x14ac:dyDescent="0.2">
      <c r="A15" s="51" t="s">
        <v>87</v>
      </c>
      <c r="B15" s="51"/>
      <c r="C15" s="51"/>
      <c r="D15" s="52" t="s">
        <v>12</v>
      </c>
      <c r="E15" s="6">
        <v>100</v>
      </c>
      <c r="F15" s="54" t="s">
        <v>11</v>
      </c>
      <c r="G15" s="32">
        <v>46113</v>
      </c>
      <c r="H15" s="88"/>
      <c r="I15" s="61">
        <f>WORKDAY.INTL(G15,E15,1,0)</f>
        <v>46253</v>
      </c>
      <c r="J15" s="18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6" customHeight="1" x14ac:dyDescent="0.2">
      <c r="G16" s="55"/>
      <c r="H16" s="42"/>
      <c r="I16" s="55"/>
    </row>
    <row r="17" spans="1:22" s="55" customFormat="1" ht="12" customHeight="1" x14ac:dyDescent="0.2">
      <c r="A17" s="57" t="s">
        <v>149</v>
      </c>
      <c r="B17" s="58"/>
      <c r="C17" s="58"/>
      <c r="D17" s="59" t="s">
        <v>0</v>
      </c>
      <c r="E17" s="131" t="s">
        <v>67</v>
      </c>
      <c r="F17" s="131"/>
      <c r="G17" s="59" t="s">
        <v>5</v>
      </c>
      <c r="H17" s="89"/>
      <c r="I17" s="59" t="s">
        <v>4</v>
      </c>
      <c r="J17" s="57" t="s">
        <v>3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s="55" customFormat="1" ht="6" customHeight="1" x14ac:dyDescent="0.2">
      <c r="A18" s="51"/>
      <c r="B18" s="51"/>
      <c r="C18" s="51"/>
      <c r="D18" s="52"/>
      <c r="E18" s="53"/>
      <c r="F18" s="54"/>
      <c r="H18" s="43"/>
      <c r="J18" s="56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s="55" customFormat="1" ht="12" customHeight="1" x14ac:dyDescent="0.2">
      <c r="A19" s="51" t="s">
        <v>58</v>
      </c>
      <c r="B19" s="51"/>
      <c r="C19" s="51"/>
      <c r="D19" s="52" t="s">
        <v>12</v>
      </c>
      <c r="E19" s="6">
        <v>7</v>
      </c>
      <c r="F19" s="54" t="s">
        <v>11</v>
      </c>
      <c r="G19" s="32">
        <f>I15</f>
        <v>46253</v>
      </c>
      <c r="H19" s="42"/>
      <c r="I19" s="61">
        <f>WORKDAY.INTL(G19,E19,1,0)</f>
        <v>46262</v>
      </c>
      <c r="J19" s="18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6" customHeight="1" x14ac:dyDescent="0.2">
      <c r="G20" s="55"/>
      <c r="I20" s="55"/>
    </row>
    <row r="21" spans="1:22" ht="12" customHeight="1" x14ac:dyDescent="0.2">
      <c r="A21" s="51" t="s">
        <v>25</v>
      </c>
      <c r="D21" s="52" t="s">
        <v>12</v>
      </c>
      <c r="E21" s="6">
        <v>6</v>
      </c>
      <c r="F21" s="54" t="s">
        <v>11</v>
      </c>
      <c r="G21" s="37">
        <f>I19</f>
        <v>46262</v>
      </c>
      <c r="H21" s="42"/>
      <c r="I21" s="61">
        <f>WORKDAY.INTL(G21,E21,1,0)</f>
        <v>46272</v>
      </c>
      <c r="J21" s="18"/>
    </row>
    <row r="22" spans="1:22" ht="6" customHeight="1" x14ac:dyDescent="0.2">
      <c r="G22" s="55"/>
      <c r="H22" s="75"/>
      <c r="I22" s="55"/>
    </row>
    <row r="23" spans="1:22" ht="12" customHeight="1" x14ac:dyDescent="0.2">
      <c r="A23" s="51" t="s">
        <v>93</v>
      </c>
      <c r="D23" s="52" t="s">
        <v>6</v>
      </c>
      <c r="E23" s="6">
        <v>20</v>
      </c>
      <c r="F23" s="54" t="s">
        <v>11</v>
      </c>
      <c r="G23" s="87">
        <f>I21</f>
        <v>46272</v>
      </c>
      <c r="H23" s="75"/>
      <c r="I23" s="61">
        <f>WORKDAY.INTL(G23,E23,1,0)</f>
        <v>46300</v>
      </c>
      <c r="J23" s="18"/>
    </row>
    <row r="24" spans="1:22" ht="6" customHeight="1" x14ac:dyDescent="0.2">
      <c r="G24" s="55"/>
      <c r="H24" s="75"/>
      <c r="I24" s="55"/>
      <c r="R24" s="55"/>
      <c r="S24" s="55"/>
      <c r="T24" s="55"/>
      <c r="U24" s="55"/>
      <c r="V24" s="55"/>
    </row>
    <row r="25" spans="1:22" ht="12" customHeight="1" x14ac:dyDescent="0.2">
      <c r="A25" s="51" t="s">
        <v>26</v>
      </c>
      <c r="D25" s="52" t="s">
        <v>12</v>
      </c>
      <c r="E25" s="6">
        <v>3</v>
      </c>
      <c r="F25" s="54" t="s">
        <v>11</v>
      </c>
      <c r="G25" s="87">
        <f>I23</f>
        <v>46300</v>
      </c>
      <c r="H25" s="75"/>
      <c r="I25" s="61">
        <f>WORKDAY.INTL(G25,E25,1,0)</f>
        <v>46303</v>
      </c>
      <c r="J25" s="18"/>
      <c r="R25" s="55"/>
      <c r="S25" s="55"/>
      <c r="T25" s="55"/>
      <c r="U25" s="55"/>
      <c r="V25" s="55"/>
    </row>
    <row r="26" spans="1:22" ht="6" customHeight="1" x14ac:dyDescent="0.2">
      <c r="G26" s="55"/>
      <c r="I26" s="55"/>
      <c r="R26" s="55"/>
      <c r="S26" s="55"/>
      <c r="T26" s="55"/>
      <c r="U26" s="55"/>
      <c r="V26" s="55"/>
    </row>
    <row r="27" spans="1:22" s="109" customFormat="1" ht="12" customHeight="1" x14ac:dyDescent="0.2">
      <c r="A27" s="109" t="s">
        <v>73</v>
      </c>
      <c r="D27" s="110" t="s">
        <v>6</v>
      </c>
      <c r="E27" s="7">
        <v>1</v>
      </c>
      <c r="F27" s="117" t="s">
        <v>11</v>
      </c>
      <c r="G27" s="60"/>
      <c r="H27" s="43"/>
      <c r="I27" s="96">
        <f>WORKDAY.INTL(I25,E27,1,0)</f>
        <v>46304</v>
      </c>
      <c r="J27" s="18"/>
      <c r="K27" s="55"/>
      <c r="R27" s="60"/>
      <c r="S27" s="60"/>
      <c r="T27" s="60"/>
      <c r="U27" s="60"/>
      <c r="V27" s="60"/>
    </row>
    <row r="28" spans="1:22" ht="6" customHeight="1" x14ac:dyDescent="0.2">
      <c r="G28" s="60"/>
      <c r="I28" s="60"/>
      <c r="Q28" s="55"/>
      <c r="R28" s="55"/>
      <c r="S28" s="55"/>
      <c r="T28" s="55"/>
      <c r="U28" s="55"/>
    </row>
    <row r="29" spans="1:22" ht="12" customHeight="1" x14ac:dyDescent="0.2">
      <c r="B29" s="51" t="s">
        <v>18</v>
      </c>
      <c r="D29" s="52" t="s">
        <v>6</v>
      </c>
      <c r="E29" s="8">
        <v>20</v>
      </c>
      <c r="F29" s="54" t="s">
        <v>13</v>
      </c>
      <c r="G29" s="55"/>
      <c r="H29" s="55"/>
      <c r="I29" s="55">
        <f>WORKDAY.INTL(I27+E29,0)</f>
        <v>46324</v>
      </c>
      <c r="J29" s="56" t="s">
        <v>8</v>
      </c>
      <c r="Q29" s="55"/>
      <c r="R29" s="55"/>
      <c r="S29" s="55"/>
      <c r="T29" s="55"/>
      <c r="U29" s="55"/>
    </row>
    <row r="30" spans="1:22" ht="6" customHeight="1" x14ac:dyDescent="0.2">
      <c r="G30" s="55"/>
      <c r="H30" s="84"/>
      <c r="I30" s="55"/>
      <c r="Q30" s="55"/>
      <c r="R30" s="55"/>
      <c r="S30" s="55"/>
      <c r="T30" s="55"/>
      <c r="U30" s="55"/>
    </row>
    <row r="31" spans="1:22" ht="12" customHeight="1" x14ac:dyDescent="0.2">
      <c r="B31" s="51" t="s">
        <v>72</v>
      </c>
      <c r="D31" s="52" t="s">
        <v>15</v>
      </c>
      <c r="E31" s="12">
        <v>20</v>
      </c>
      <c r="F31" s="54" t="s">
        <v>13</v>
      </c>
      <c r="G31" s="55"/>
      <c r="H31" s="84"/>
      <c r="I31" s="96">
        <f>WORKDAY.INTL(I27+E31,0)</f>
        <v>46324</v>
      </c>
      <c r="J31" s="56" t="s">
        <v>49</v>
      </c>
      <c r="Q31" s="55"/>
      <c r="R31" s="55"/>
      <c r="S31" s="55"/>
      <c r="T31" s="55"/>
      <c r="U31" s="55"/>
    </row>
    <row r="32" spans="1:22" ht="12" customHeight="1" x14ac:dyDescent="0.2">
      <c r="B32" s="51" t="s">
        <v>31</v>
      </c>
      <c r="D32" s="52" t="s">
        <v>12</v>
      </c>
      <c r="E32" s="8">
        <v>6</v>
      </c>
      <c r="F32" s="54" t="s">
        <v>13</v>
      </c>
      <c r="G32" s="55"/>
      <c r="H32" s="84"/>
      <c r="I32" s="96">
        <f>WORKDAY.INTL(I31+E32,1)</f>
        <v>46331</v>
      </c>
      <c r="J32" s="56" t="s">
        <v>50</v>
      </c>
      <c r="Q32" s="55"/>
      <c r="R32" s="55"/>
      <c r="S32" s="55"/>
      <c r="T32" s="55"/>
      <c r="U32" s="55"/>
    </row>
    <row r="33" spans="1:22" ht="6" customHeight="1" x14ac:dyDescent="0.2">
      <c r="G33" s="60"/>
      <c r="H33" s="51"/>
      <c r="I33" s="60"/>
      <c r="Q33" s="55"/>
      <c r="R33" s="55"/>
      <c r="S33" s="55"/>
      <c r="T33" s="55"/>
      <c r="U33" s="55"/>
    </row>
    <row r="34" spans="1:22" ht="12" customHeight="1" x14ac:dyDescent="0.2">
      <c r="A34" s="118"/>
      <c r="B34" s="90" t="s">
        <v>16</v>
      </c>
      <c r="C34" s="90"/>
      <c r="D34" s="119"/>
      <c r="E34" s="12">
        <v>50</v>
      </c>
      <c r="F34" s="54" t="s">
        <v>13</v>
      </c>
      <c r="G34" s="120"/>
      <c r="H34" s="55"/>
      <c r="I34" s="121">
        <f>WORKDAY.INTL(I27+E34,0)</f>
        <v>46354</v>
      </c>
      <c r="J34" s="56" t="s">
        <v>74</v>
      </c>
      <c r="R34" s="55"/>
      <c r="S34" s="55"/>
      <c r="T34" s="55"/>
      <c r="U34" s="55"/>
      <c r="V34" s="55"/>
    </row>
    <row r="35" spans="1:22" ht="6" customHeight="1" x14ac:dyDescent="0.2">
      <c r="H35" s="55"/>
      <c r="R35" s="55"/>
      <c r="S35" s="55"/>
      <c r="T35" s="55"/>
      <c r="U35" s="55"/>
      <c r="V35" s="55"/>
    </row>
    <row r="36" spans="1:22" s="109" customFormat="1" ht="12" customHeight="1" x14ac:dyDescent="0.2">
      <c r="A36" s="109" t="s">
        <v>19</v>
      </c>
      <c r="D36" s="110" t="s">
        <v>15</v>
      </c>
      <c r="E36" s="7">
        <v>5</v>
      </c>
      <c r="F36" s="117" t="s">
        <v>11</v>
      </c>
      <c r="G36" s="60"/>
      <c r="H36" s="55"/>
      <c r="I36" s="96">
        <f>WORKDAY.INTL(I34,E36,1,0)</f>
        <v>46360</v>
      </c>
      <c r="J36" s="18"/>
      <c r="K36" s="55"/>
      <c r="R36" s="60"/>
      <c r="S36" s="60"/>
      <c r="T36" s="60"/>
      <c r="U36" s="60"/>
      <c r="V36" s="60"/>
    </row>
    <row r="37" spans="1:22" ht="6" customHeight="1" x14ac:dyDescent="0.2">
      <c r="H37" s="55"/>
      <c r="R37" s="55"/>
      <c r="S37" s="55"/>
      <c r="T37" s="55"/>
      <c r="U37" s="55"/>
      <c r="V37" s="55"/>
    </row>
    <row r="38" spans="1:22" ht="12" customHeight="1" x14ac:dyDescent="0.2">
      <c r="A38" s="51" t="s">
        <v>7</v>
      </c>
      <c r="D38" s="52" t="s">
        <v>6</v>
      </c>
      <c r="E38" s="6">
        <v>1</v>
      </c>
      <c r="F38" s="54" t="s">
        <v>11</v>
      </c>
      <c r="G38" s="87">
        <f>I36</f>
        <v>46360</v>
      </c>
      <c r="H38" s="42"/>
      <c r="I38" s="61">
        <f>WORKDAY.INTL(G38,E38,1,0)</f>
        <v>46363</v>
      </c>
      <c r="J38" s="18"/>
      <c r="R38" s="55"/>
      <c r="S38" s="55"/>
      <c r="T38" s="55"/>
      <c r="U38" s="55"/>
      <c r="V38" s="55"/>
    </row>
    <row r="39" spans="1:22" ht="6" customHeight="1" x14ac:dyDescent="0.2">
      <c r="I39" s="55"/>
      <c r="R39" s="55"/>
      <c r="S39" s="55"/>
      <c r="T39" s="55"/>
      <c r="U39" s="55"/>
      <c r="V39" s="55"/>
    </row>
    <row r="40" spans="1:22" ht="12" customHeight="1" x14ac:dyDescent="0.2">
      <c r="A40" s="51" t="s">
        <v>30</v>
      </c>
      <c r="D40" s="52" t="s">
        <v>14</v>
      </c>
      <c r="E40" s="6">
        <v>20</v>
      </c>
      <c r="F40" s="54" t="s">
        <v>11</v>
      </c>
      <c r="G40" s="87">
        <f>I38</f>
        <v>46363</v>
      </c>
      <c r="I40" s="61">
        <f>WORKDAY.INTL(G40,E40,1,0)</f>
        <v>46391</v>
      </c>
      <c r="J40" s="18"/>
    </row>
    <row r="41" spans="1:22" ht="12" customHeight="1" x14ac:dyDescent="0.2">
      <c r="B41" s="122" t="s">
        <v>27</v>
      </c>
      <c r="D41" s="52" t="s">
        <v>14</v>
      </c>
      <c r="J41" s="18"/>
    </row>
    <row r="42" spans="1:22" ht="12" customHeight="1" x14ac:dyDescent="0.2">
      <c r="B42" s="122" t="s">
        <v>28</v>
      </c>
      <c r="D42" s="52" t="s">
        <v>14</v>
      </c>
      <c r="G42" s="55"/>
      <c r="I42" s="55"/>
      <c r="J42" s="18"/>
    </row>
    <row r="43" spans="1:22" ht="12" customHeight="1" x14ac:dyDescent="0.2">
      <c r="B43" s="122" t="s">
        <v>29</v>
      </c>
      <c r="D43" s="52" t="s">
        <v>14</v>
      </c>
      <c r="G43" s="55"/>
      <c r="I43" s="55"/>
      <c r="J43" s="18"/>
    </row>
    <row r="44" spans="1:22" ht="6" customHeight="1" x14ac:dyDescent="0.2">
      <c r="G44" s="55"/>
      <c r="I44" s="55"/>
    </row>
    <row r="45" spans="1:22" ht="12" customHeight="1" x14ac:dyDescent="0.2">
      <c r="A45" s="51" t="s">
        <v>62</v>
      </c>
      <c r="D45" s="52" t="s">
        <v>12</v>
      </c>
      <c r="E45" s="6">
        <v>10</v>
      </c>
      <c r="F45" s="54" t="s">
        <v>11</v>
      </c>
      <c r="G45" s="87">
        <f>I40</f>
        <v>46391</v>
      </c>
      <c r="I45" s="61">
        <f>WORKDAY.INTL(G45,E45,1,0)</f>
        <v>46405</v>
      </c>
      <c r="J45" s="102" t="s">
        <v>89</v>
      </c>
    </row>
    <row r="46" spans="1:22" ht="6" customHeight="1" x14ac:dyDescent="0.2">
      <c r="G46" s="55"/>
      <c r="I46" s="55"/>
    </row>
    <row r="47" spans="1:22" ht="12" customHeight="1" x14ac:dyDescent="0.2">
      <c r="A47" s="51" t="s">
        <v>32</v>
      </c>
      <c r="D47" s="52" t="s">
        <v>15</v>
      </c>
      <c r="E47" s="6">
        <v>4</v>
      </c>
      <c r="F47" s="54" t="s">
        <v>11</v>
      </c>
      <c r="G47" s="87">
        <f>I45</f>
        <v>46405</v>
      </c>
      <c r="I47" s="61">
        <f>WORKDAY.INTL(G47,E47,1,0)</f>
        <v>46409</v>
      </c>
      <c r="J47" s="18"/>
    </row>
    <row r="48" spans="1:22" ht="6" customHeight="1" x14ac:dyDescent="0.2">
      <c r="G48" s="55"/>
    </row>
    <row r="49" spans="1:22" s="109" customFormat="1" ht="12" customHeight="1" x14ac:dyDescent="0.2">
      <c r="A49" s="109" t="s">
        <v>99</v>
      </c>
      <c r="D49" s="110" t="s">
        <v>6</v>
      </c>
      <c r="E49" s="7">
        <v>1</v>
      </c>
      <c r="F49" s="117" t="s">
        <v>11</v>
      </c>
      <c r="G49" s="60"/>
      <c r="H49" s="43"/>
      <c r="I49" s="96">
        <f>WORKDAY.INTL(I47,E49,1,0)</f>
        <v>46412</v>
      </c>
      <c r="J49" s="18"/>
      <c r="K49" s="55"/>
    </row>
    <row r="50" spans="1:22" s="55" customFormat="1" ht="6" customHeight="1" x14ac:dyDescent="0.2">
      <c r="A50" s="51"/>
      <c r="B50" s="51"/>
      <c r="C50" s="51"/>
      <c r="D50" s="52"/>
      <c r="E50" s="53"/>
      <c r="F50" s="54"/>
      <c r="H50" s="43"/>
      <c r="J50" s="56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s="55" customFormat="1" ht="12" customHeight="1" x14ac:dyDescent="0.2">
      <c r="A51" s="57" t="s">
        <v>84</v>
      </c>
      <c r="B51" s="58"/>
      <c r="C51" s="58"/>
      <c r="D51" s="59" t="s">
        <v>0</v>
      </c>
      <c r="E51" s="131" t="s">
        <v>67</v>
      </c>
      <c r="F51" s="131"/>
      <c r="G51" s="59" t="s">
        <v>5</v>
      </c>
      <c r="H51" s="64"/>
      <c r="I51" s="59" t="s">
        <v>4</v>
      </c>
      <c r="J51" s="57" t="s">
        <v>3</v>
      </c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pans="1:22" s="55" customFormat="1" ht="6" customHeight="1" x14ac:dyDescent="0.2">
      <c r="A52" s="51"/>
      <c r="B52" s="51"/>
      <c r="C52" s="51"/>
      <c r="D52" s="52"/>
      <c r="E52" s="53"/>
      <c r="F52" s="54"/>
      <c r="H52" s="43"/>
      <c r="J52" s="56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ht="12" customHeight="1" x14ac:dyDescent="0.2">
      <c r="B53" s="51" t="s">
        <v>33</v>
      </c>
      <c r="D53" s="119" t="s">
        <v>6</v>
      </c>
      <c r="E53" s="6">
        <v>7</v>
      </c>
      <c r="F53" s="54" t="s">
        <v>11</v>
      </c>
      <c r="G53" s="87">
        <f>I49</f>
        <v>46412</v>
      </c>
      <c r="I53" s="55">
        <f>WORKDAY.INTL(G53,E53,1,0)</f>
        <v>46421</v>
      </c>
      <c r="J53" s="56" t="s">
        <v>90</v>
      </c>
    </row>
    <row r="54" spans="1:22" ht="6" customHeight="1" x14ac:dyDescent="0.2">
      <c r="I54" s="60"/>
    </row>
    <row r="55" spans="1:22" ht="12" customHeight="1" x14ac:dyDescent="0.2">
      <c r="A55" s="51" t="s">
        <v>9</v>
      </c>
      <c r="D55" s="52" t="s">
        <v>6</v>
      </c>
      <c r="E55" s="8">
        <v>20</v>
      </c>
      <c r="F55" s="54" t="s">
        <v>13</v>
      </c>
      <c r="G55" s="55">
        <f>I49</f>
        <v>46412</v>
      </c>
      <c r="I55" s="61">
        <f>WORKDAY.INTL(G55+E55,0)</f>
        <v>46432</v>
      </c>
      <c r="J55" s="21"/>
    </row>
    <row r="56" spans="1:22" ht="12" customHeight="1" x14ac:dyDescent="0.2">
      <c r="B56" s="122" t="s">
        <v>34</v>
      </c>
      <c r="D56" s="52" t="s">
        <v>6</v>
      </c>
      <c r="E56" s="9">
        <v>5</v>
      </c>
      <c r="F56" s="54" t="s">
        <v>11</v>
      </c>
      <c r="G56" s="55">
        <f>I55</f>
        <v>46432</v>
      </c>
      <c r="I56" s="96">
        <f>WORKDAY.INTL(G56,E56,1,0)</f>
        <v>46437</v>
      </c>
      <c r="J56" s="18"/>
    </row>
    <row r="57" spans="1:22" ht="16.5" customHeight="1" x14ac:dyDescent="0.2">
      <c r="B57" s="122" t="s">
        <v>36</v>
      </c>
      <c r="D57" s="52" t="s">
        <v>6</v>
      </c>
      <c r="E57" s="9">
        <v>2</v>
      </c>
      <c r="F57" s="54" t="s">
        <v>11</v>
      </c>
      <c r="G57" s="55">
        <f>I56</f>
        <v>46437</v>
      </c>
      <c r="I57" s="61">
        <f>WORKDAY.INTL(G57,E57,1,0)</f>
        <v>46441</v>
      </c>
      <c r="J57" s="100" t="s">
        <v>96</v>
      </c>
    </row>
    <row r="58" spans="1:22" ht="6" customHeight="1" x14ac:dyDescent="0.2">
      <c r="I58" s="55"/>
      <c r="J58" s="102"/>
    </row>
    <row r="59" spans="1:22" ht="16.5" customHeight="1" x14ac:dyDescent="0.2">
      <c r="A59" s="51" t="s">
        <v>10</v>
      </c>
      <c r="D59" s="52" t="s">
        <v>14</v>
      </c>
      <c r="E59" s="6">
        <v>1</v>
      </c>
      <c r="F59" s="54" t="s">
        <v>11</v>
      </c>
      <c r="G59" s="87">
        <f>I57</f>
        <v>46441</v>
      </c>
      <c r="I59" s="61">
        <f>WORKDAY.INTL(G59,E59,1,0)</f>
        <v>46442</v>
      </c>
      <c r="J59" s="100" t="s">
        <v>103</v>
      </c>
    </row>
    <row r="60" spans="1:22" ht="6" customHeight="1" x14ac:dyDescent="0.2">
      <c r="I60" s="55"/>
    </row>
    <row r="61" spans="1:22" ht="12" customHeight="1" x14ac:dyDescent="0.2">
      <c r="A61" s="51" t="s">
        <v>42</v>
      </c>
      <c r="D61" s="52" t="s">
        <v>40</v>
      </c>
      <c r="E61" s="6">
        <f>SUM(E62:E65)</f>
        <v>17</v>
      </c>
      <c r="F61" s="54" t="s">
        <v>11</v>
      </c>
      <c r="G61" s="55"/>
      <c r="I61" s="61">
        <f>WORKDAY.INTL(I59,E61,1,0)</f>
        <v>46465</v>
      </c>
      <c r="J61" s="62"/>
    </row>
    <row r="62" spans="1:22" s="79" customFormat="1" ht="12" customHeight="1" x14ac:dyDescent="0.2">
      <c r="B62" s="80" t="s">
        <v>43</v>
      </c>
      <c r="D62" s="81" t="s">
        <v>85</v>
      </c>
      <c r="E62" s="10">
        <v>10</v>
      </c>
      <c r="F62" s="82" t="s">
        <v>11</v>
      </c>
      <c r="G62" s="83">
        <f>I59</f>
        <v>46442</v>
      </c>
      <c r="H62" s="43"/>
      <c r="I62" s="85">
        <f>WORKDAY.INTL(G62,E62,1,0)</f>
        <v>46456</v>
      </c>
      <c r="J62" s="18"/>
      <c r="K62" s="86"/>
    </row>
    <row r="63" spans="1:22" s="79" customFormat="1" ht="12" customHeight="1" x14ac:dyDescent="0.2">
      <c r="B63" s="80" t="s">
        <v>37</v>
      </c>
      <c r="D63" s="81" t="s">
        <v>14</v>
      </c>
      <c r="E63" s="10">
        <v>2</v>
      </c>
      <c r="F63" s="82" t="s">
        <v>11</v>
      </c>
      <c r="G63" s="83">
        <f>I62</f>
        <v>46456</v>
      </c>
      <c r="H63" s="43"/>
      <c r="I63" s="85">
        <f>WORKDAY.INTL(G63,E63,1,0)</f>
        <v>46458</v>
      </c>
      <c r="J63" s="18"/>
      <c r="K63" s="86"/>
    </row>
    <row r="64" spans="1:22" s="79" customFormat="1" ht="12" customHeight="1" x14ac:dyDescent="0.2">
      <c r="B64" s="80" t="s">
        <v>38</v>
      </c>
      <c r="D64" s="81" t="s">
        <v>41</v>
      </c>
      <c r="E64" s="10">
        <v>2</v>
      </c>
      <c r="F64" s="82" t="s">
        <v>11</v>
      </c>
      <c r="G64" s="83">
        <f>I63</f>
        <v>46458</v>
      </c>
      <c r="H64" s="43"/>
      <c r="I64" s="85">
        <f>WORKDAY.INTL(G64,E64,1,0)</f>
        <v>46462</v>
      </c>
      <c r="J64" s="18"/>
      <c r="K64" s="86"/>
    </row>
    <row r="65" spans="1:11" s="79" customFormat="1" ht="12" customHeight="1" x14ac:dyDescent="0.2">
      <c r="B65" s="80" t="s">
        <v>39</v>
      </c>
      <c r="D65" s="81" t="s">
        <v>40</v>
      </c>
      <c r="E65" s="10">
        <v>3</v>
      </c>
      <c r="F65" s="82" t="s">
        <v>11</v>
      </c>
      <c r="G65" s="83">
        <f>I64</f>
        <v>46462</v>
      </c>
      <c r="H65" s="43"/>
      <c r="I65" s="85">
        <f>WORKDAY.INTL(G65,E65,1,0)</f>
        <v>46465</v>
      </c>
      <c r="J65" s="102" t="s">
        <v>91</v>
      </c>
      <c r="K65" s="86"/>
    </row>
    <row r="66" spans="1:11" ht="6" customHeight="1" x14ac:dyDescent="0.2">
      <c r="I66" s="55"/>
      <c r="J66" s="108"/>
    </row>
    <row r="67" spans="1:11" ht="12" customHeight="1" x14ac:dyDescent="0.2">
      <c r="B67" s="51" t="s">
        <v>68</v>
      </c>
      <c r="D67" s="52" t="s">
        <v>40</v>
      </c>
      <c r="E67" s="6">
        <v>20</v>
      </c>
      <c r="F67" s="54" t="s">
        <v>11</v>
      </c>
      <c r="G67" s="87">
        <f>I61</f>
        <v>46465</v>
      </c>
      <c r="I67" s="61">
        <f>WORKDAY.INTL(G67,E67,1,0)</f>
        <v>46493</v>
      </c>
      <c r="J67" s="18"/>
    </row>
    <row r="68" spans="1:11" ht="6" customHeight="1" x14ac:dyDescent="0.2">
      <c r="I68" s="55"/>
      <c r="J68" s="108"/>
    </row>
    <row r="69" spans="1:11" ht="12" customHeight="1" x14ac:dyDescent="0.2">
      <c r="A69" s="51" t="s">
        <v>45</v>
      </c>
      <c r="E69" s="6">
        <f>SUM(E70:E72)</f>
        <v>12</v>
      </c>
      <c r="F69" s="54" t="s">
        <v>11</v>
      </c>
      <c r="G69" s="55"/>
      <c r="I69" s="61">
        <f>WORKDAY.INTL(I67,E69,1,0)</f>
        <v>46511</v>
      </c>
      <c r="J69" s="18"/>
    </row>
    <row r="70" spans="1:11" s="79" customFormat="1" ht="12" customHeight="1" x14ac:dyDescent="0.2">
      <c r="B70" s="80" t="s">
        <v>86</v>
      </c>
      <c r="D70" s="81" t="s">
        <v>40</v>
      </c>
      <c r="E70" s="10">
        <v>2</v>
      </c>
      <c r="F70" s="82" t="s">
        <v>11</v>
      </c>
      <c r="G70" s="83">
        <f>I67</f>
        <v>46493</v>
      </c>
      <c r="H70" s="43"/>
      <c r="I70" s="85">
        <f>WORKDAY.INTL(G70,E70,1,0)</f>
        <v>46497</v>
      </c>
      <c r="J70" s="18"/>
      <c r="K70" s="86"/>
    </row>
    <row r="71" spans="1:11" s="79" customFormat="1" ht="12" customHeight="1" x14ac:dyDescent="0.2">
      <c r="B71" s="80" t="s">
        <v>44</v>
      </c>
      <c r="D71" s="81" t="s">
        <v>40</v>
      </c>
      <c r="E71" s="10">
        <v>4</v>
      </c>
      <c r="F71" s="82" t="s">
        <v>11</v>
      </c>
      <c r="G71" s="83">
        <f>I70</f>
        <v>46497</v>
      </c>
      <c r="H71" s="43"/>
      <c r="I71" s="85">
        <f t="shared" ref="I71:I72" si="0">WORKDAY.INTL(G71,E71,1,0)</f>
        <v>46503</v>
      </c>
      <c r="J71" s="56" t="s">
        <v>92</v>
      </c>
      <c r="K71" s="86"/>
    </row>
    <row r="72" spans="1:11" s="79" customFormat="1" ht="12" customHeight="1" x14ac:dyDescent="0.2">
      <c r="B72" s="80" t="s">
        <v>46</v>
      </c>
      <c r="D72" s="81" t="s">
        <v>40</v>
      </c>
      <c r="E72" s="10">
        <v>6</v>
      </c>
      <c r="F72" s="82" t="s">
        <v>11</v>
      </c>
      <c r="G72" s="83">
        <f>I71</f>
        <v>46503</v>
      </c>
      <c r="H72" s="43"/>
      <c r="I72" s="85">
        <f t="shared" si="0"/>
        <v>46511</v>
      </c>
      <c r="J72" s="18"/>
      <c r="K72" s="86"/>
    </row>
    <row r="73" spans="1:11" ht="6" customHeight="1" x14ac:dyDescent="0.2">
      <c r="I73" s="55"/>
    </row>
    <row r="74" spans="1:11" ht="12" customHeight="1" x14ac:dyDescent="0.2">
      <c r="A74" s="51" t="s">
        <v>47</v>
      </c>
      <c r="D74" s="52" t="s">
        <v>6</v>
      </c>
      <c r="E74" s="6">
        <v>3</v>
      </c>
      <c r="F74" s="54" t="s">
        <v>11</v>
      </c>
      <c r="G74" s="87">
        <f>I69</f>
        <v>46511</v>
      </c>
      <c r="I74" s="61">
        <f>WORKDAY.INTL(G74,E74,1,0)</f>
        <v>46514</v>
      </c>
      <c r="J74" s="18"/>
    </row>
    <row r="75" spans="1:11" ht="6" customHeight="1" x14ac:dyDescent="0.2">
      <c r="G75" s="55"/>
      <c r="I75" s="55"/>
    </row>
    <row r="76" spans="1:11" ht="12" customHeight="1" x14ac:dyDescent="0.2">
      <c r="A76" s="51" t="s">
        <v>35</v>
      </c>
      <c r="D76" s="52" t="s">
        <v>6</v>
      </c>
      <c r="E76" s="6">
        <v>3</v>
      </c>
      <c r="F76" s="54" t="s">
        <v>11</v>
      </c>
      <c r="G76" s="87">
        <f>I74</f>
        <v>46514</v>
      </c>
      <c r="I76" s="61">
        <f>WORKDAY.INTL(G76,E76,1,0)</f>
        <v>46519</v>
      </c>
      <c r="J76" s="18"/>
    </row>
    <row r="77" spans="1:11" ht="6" customHeight="1" x14ac:dyDescent="0.2">
      <c r="G77" s="55"/>
      <c r="I77" s="55"/>
    </row>
    <row r="78" spans="1:11" s="109" customFormat="1" ht="12" customHeight="1" x14ac:dyDescent="0.2">
      <c r="A78" s="109" t="s">
        <v>48</v>
      </c>
      <c r="D78" s="110"/>
      <c r="E78" s="53"/>
      <c r="F78" s="54"/>
      <c r="G78" s="55"/>
      <c r="H78" s="43"/>
      <c r="I78" s="96">
        <f>I71</f>
        <v>46503</v>
      </c>
      <c r="J78" s="18"/>
      <c r="K78" s="55"/>
    </row>
    <row r="79" spans="1:11" s="109" customFormat="1" ht="12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55"/>
    </row>
    <row r="80" spans="1:11" ht="12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22" ht="12" customHeight="1" x14ac:dyDescent="0.2">
      <c r="A81" s="90" t="s">
        <v>116</v>
      </c>
      <c r="B81" s="90"/>
      <c r="C81" s="20"/>
      <c r="D81" s="18"/>
      <c r="E81" s="18"/>
      <c r="F81" s="18"/>
      <c r="G81" s="18"/>
      <c r="H81" s="18"/>
      <c r="I81" s="18"/>
      <c r="J81" s="18"/>
    </row>
    <row r="82" spans="1:22" ht="12" customHeight="1" x14ac:dyDescent="0.2">
      <c r="A82" s="90" t="s">
        <v>114</v>
      </c>
      <c r="B82" s="92"/>
      <c r="C82" s="20"/>
      <c r="D82" s="18"/>
      <c r="E82" s="18"/>
      <c r="F82" s="18"/>
      <c r="G82" s="18"/>
      <c r="H82" s="18"/>
      <c r="I82" s="18"/>
      <c r="J82" s="18"/>
    </row>
    <row r="83" spans="1:22" ht="12" customHeight="1" x14ac:dyDescent="0.2">
      <c r="A83" s="90" t="s">
        <v>115</v>
      </c>
      <c r="B83" s="93"/>
      <c r="C83" s="20"/>
      <c r="D83" s="18"/>
      <c r="E83" s="18"/>
      <c r="F83" s="18"/>
      <c r="G83" s="18"/>
      <c r="H83" s="18"/>
      <c r="I83" s="18"/>
      <c r="J83" s="18"/>
    </row>
    <row r="84" spans="1:22" ht="12" customHeight="1" x14ac:dyDescent="0.2">
      <c r="A84" s="90" t="s">
        <v>118</v>
      </c>
      <c r="B84" s="93"/>
      <c r="C84" s="20"/>
      <c r="D84" s="18"/>
      <c r="E84" s="18"/>
      <c r="F84" s="18"/>
      <c r="G84" s="18"/>
      <c r="H84" s="18"/>
      <c r="I84" s="18"/>
      <c r="J84" s="18"/>
    </row>
    <row r="85" spans="1:22" s="52" customFormat="1" ht="12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55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</row>
    <row r="86" spans="1:22" s="52" customFormat="1" ht="12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55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</row>
    <row r="87" spans="1:22" s="52" customFormat="1" ht="12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55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</row>
    <row r="88" spans="1:22" s="52" customFormat="1" ht="12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55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</row>
    <row r="89" spans="1:22" s="52" customFormat="1" ht="12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55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</row>
    <row r="90" spans="1:22" s="52" customFormat="1" ht="12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55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</row>
    <row r="91" spans="1:22" ht="12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22" ht="12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22" ht="12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22" ht="12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22" ht="12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22" ht="12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ht="12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2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2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ht="12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ht="12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ht="12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ht="12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ht="12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ht="12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ht="12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2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ht="12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ht="12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ht="12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ht="12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ht="12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ht="12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ht="12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ht="12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12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12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12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2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ht="12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ht="12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ht="12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ht="12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ht="12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ht="12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ht="12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  <row r="128" spans="1:10" ht="12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2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12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12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</row>
    <row r="132" spans="1:10" ht="12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</row>
    <row r="133" spans="1:10" ht="12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1:10" ht="12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</row>
    <row r="135" spans="1:10" ht="12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</row>
    <row r="136" spans="1:10" ht="12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</row>
    <row r="137" spans="1:10" ht="12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</row>
    <row r="138" spans="1:10" ht="12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</row>
    <row r="139" spans="1:10" ht="12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ht="12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ht="12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0" ht="12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 ht="12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2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10" ht="12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ht="12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</row>
    <row r="147" spans="1:10" ht="12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</row>
    <row r="148" spans="1:10" ht="12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</row>
    <row r="149" spans="1:10" ht="12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</row>
    <row r="150" spans="1:10" ht="12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</row>
    <row r="151" spans="1:10" ht="12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</row>
    <row r="152" spans="1:10" ht="12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0" ht="12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</row>
    <row r="154" spans="1:10" ht="12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</row>
    <row r="155" spans="1:10" ht="12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</row>
    <row r="156" spans="1:10" ht="12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</row>
    <row r="157" spans="1:10" ht="12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0" ht="12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</row>
    <row r="159" spans="1:10" ht="12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</row>
    <row r="160" spans="1:10" ht="12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</row>
    <row r="161" spans="1:10" ht="12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</row>
    <row r="162" spans="1:10" ht="12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</row>
    <row r="163" spans="1:10" ht="12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</row>
    <row r="164" spans="1:10" ht="12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</row>
    <row r="165" spans="1:10" ht="12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</row>
    <row r="166" spans="1:10" ht="12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2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12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12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</row>
    <row r="170" spans="1:10" ht="12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</row>
    <row r="171" spans="1:10" ht="12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</row>
    <row r="172" spans="1:10" ht="12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</row>
    <row r="173" spans="1:10" ht="12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</row>
    <row r="174" spans="1:10" ht="12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</row>
    <row r="175" spans="1:10" ht="12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</row>
    <row r="176" spans="1:10" ht="12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0" ht="12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</row>
    <row r="178" spans="1:10" ht="12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</row>
    <row r="179" spans="1:10" ht="12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1:10" ht="12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</row>
    <row r="181" spans="1:10" ht="12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</row>
    <row r="182" spans="1:10" ht="12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</row>
    <row r="183" spans="1:10" ht="12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</row>
    <row r="184" spans="1:10" ht="12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</row>
    <row r="185" spans="1:10" ht="12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</row>
    <row r="186" spans="1:10" ht="12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</row>
    <row r="187" spans="1:10" ht="12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</row>
    <row r="188" spans="1:10" ht="12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</row>
    <row r="189" spans="1:10" ht="12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</row>
    <row r="190" spans="1:10" ht="12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</row>
    <row r="191" spans="1:10" ht="12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10" ht="12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2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12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12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</row>
    <row r="196" spans="1:10" ht="12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</row>
    <row r="197" spans="1:10" ht="12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</row>
    <row r="198" spans="1:10" ht="12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</row>
    <row r="199" spans="1:10" ht="12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</row>
    <row r="200" spans="1:10" ht="12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</row>
    <row r="201" spans="1:10" ht="12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</row>
    <row r="202" spans="1:10" ht="12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</row>
    <row r="203" spans="1:10" ht="12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</row>
    <row r="204" spans="1:10" ht="12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ht="12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12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2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</row>
    <row r="208" spans="1:10" ht="12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</row>
    <row r="209" spans="1:10" ht="12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</row>
    <row r="210" spans="1:10" ht="12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</row>
    <row r="211" spans="1:10" ht="12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</row>
    <row r="212" spans="1:10" ht="12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</row>
    <row r="213" spans="1:10" ht="12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</row>
    <row r="214" spans="1:10" ht="12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</row>
    <row r="215" spans="1:10" ht="12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</row>
    <row r="216" spans="1:10" ht="12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</row>
    <row r="217" spans="1:10" ht="12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</row>
    <row r="218" spans="1:10" ht="12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</row>
    <row r="219" spans="1:10" ht="12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</row>
    <row r="220" spans="1:10" ht="12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ht="12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ht="12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</row>
    <row r="223" spans="1:10" ht="12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</row>
    <row r="224" spans="1:10" ht="12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</row>
    <row r="225" spans="1:10" ht="12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</row>
    <row r="226" spans="1:10" ht="12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</row>
    <row r="227" spans="1:10" ht="12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0" ht="12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</row>
    <row r="229" spans="1:10" ht="12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</row>
    <row r="230" spans="1:10" ht="12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</row>
    <row r="231" spans="1:10" ht="12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</row>
    <row r="232" spans="1:10" ht="12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2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</row>
    <row r="234" spans="1:10" ht="12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</row>
    <row r="235" spans="1:10" ht="12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</row>
    <row r="236" spans="1:10" ht="12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0" ht="12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</row>
    <row r="238" spans="1:10" ht="12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</row>
    <row r="239" spans="1:10" ht="12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</row>
    <row r="240" spans="1:10" ht="12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</row>
    <row r="241" spans="1:10" ht="12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</row>
    <row r="242" spans="1:10" ht="12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</row>
    <row r="243" spans="1:10" ht="12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</row>
    <row r="244" spans="1:10" ht="12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</row>
    <row r="245" spans="1:10" ht="12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</row>
    <row r="246" spans="1:10" ht="12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</row>
    <row r="247" spans="1:10" ht="12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</row>
    <row r="248" spans="1:10" ht="12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</row>
    <row r="249" spans="1:10" ht="12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</row>
    <row r="250" spans="1:10" ht="12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</row>
    <row r="251" spans="1:10" ht="12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</row>
    <row r="252" spans="1:10" ht="12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</row>
    <row r="253" spans="1:10" ht="12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</row>
    <row r="254" spans="1:10" ht="12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</row>
    <row r="255" spans="1:10" ht="12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</row>
    <row r="256" spans="1:10" ht="12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</row>
    <row r="257" spans="1:10" ht="12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</row>
    <row r="258" spans="1:10" ht="12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</row>
    <row r="259" spans="1:10" ht="12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</row>
    <row r="260" spans="1:10" ht="12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</row>
    <row r="261" spans="1:10" ht="12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</row>
    <row r="262" spans="1:10" ht="12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</row>
    <row r="263" spans="1:10" ht="12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</row>
    <row r="264" spans="1:10" ht="12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</row>
    <row r="265" spans="1:10" ht="12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</row>
    <row r="266" spans="1:10" ht="12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</row>
    <row r="267" spans="1:10" ht="12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</row>
    <row r="268" spans="1:10" ht="12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0" ht="12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</row>
    <row r="270" spans="1:10" ht="12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</row>
    <row r="271" spans="1:10" ht="12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</row>
    <row r="272" spans="1:10" ht="12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</row>
    <row r="273" spans="1:10" ht="12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</row>
    <row r="274" spans="1:10" ht="12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</row>
    <row r="275" spans="1:10" ht="12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</row>
    <row r="276" spans="1:10" ht="12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</row>
    <row r="277" spans="1:10" ht="12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</row>
    <row r="278" spans="1:10" ht="12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</row>
    <row r="279" spans="1:10" ht="12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</row>
    <row r="280" spans="1:10" ht="12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</row>
    <row r="281" spans="1:10" ht="12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</row>
    <row r="282" spans="1:10" ht="12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</row>
    <row r="283" spans="1:10" ht="12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</row>
    <row r="284" spans="1:10" ht="12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</row>
    <row r="285" spans="1:10" ht="12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</row>
    <row r="286" spans="1:10" ht="12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</row>
    <row r="287" spans="1:10" ht="12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</row>
    <row r="288" spans="1:10" ht="12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</row>
    <row r="289" spans="1:10" ht="12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</row>
    <row r="290" spans="1:10" ht="12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</row>
    <row r="291" spans="1:10" ht="12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</row>
    <row r="292" spans="1:10" ht="12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</row>
    <row r="293" spans="1:10" ht="12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0" ht="12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0" ht="12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0" ht="12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0" ht="12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0" ht="12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0" ht="12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0" ht="12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0" ht="12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0" ht="12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ht="12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0" ht="12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ht="12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ht="12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ht="12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ht="12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ht="12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ht="12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ht="12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ht="12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ht="12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ht="12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ht="12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ht="12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ht="12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ht="12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ht="12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ht="12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ht="12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ht="12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ht="12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ht="12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ht="12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ht="12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ht="12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ht="12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ht="12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ht="12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ht="12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ht="12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ht="12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ht="12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ht="12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ht="12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ht="12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ht="12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ht="12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ht="12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ht="12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ht="12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ht="12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ht="12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ht="12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ht="12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ht="12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ht="12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ht="12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ht="12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ht="12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ht="12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ht="12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ht="12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ht="12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ht="12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ht="12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ht="12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ht="12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ht="12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ht="12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ht="12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ht="12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ht="12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ht="12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ht="12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ht="12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ht="12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ht="12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ht="12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ht="12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ht="12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ht="12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ht="12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ht="12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ht="12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ht="12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ht="12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ht="12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ht="12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ht="12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ht="12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ht="12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ht="12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ht="12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ht="12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ht="12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ht="12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ht="12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ht="12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ht="12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ht="12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ht="12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ht="12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ht="12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ht="12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ht="12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ht="12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ht="12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ht="12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ht="12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ht="12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ht="12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ht="12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ht="12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ht="12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ht="12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ht="12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ht="12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ht="12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ht="12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ht="12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ht="12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ht="12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ht="12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ht="12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ht="12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ht="12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ht="12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ht="12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ht="12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ht="12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ht="12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ht="12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ht="12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ht="12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ht="12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ht="12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ht="12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ht="12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ht="12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ht="12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ht="12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ht="12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ht="12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ht="12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ht="12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ht="12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ht="12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ht="12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ht="12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ht="12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ht="12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ht="12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ht="12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ht="12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ht="12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ht="12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ht="12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ht="12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ht="12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ht="12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ht="12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ht="12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ht="12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ht="12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ht="12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ht="12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ht="12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ht="12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ht="12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ht="12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ht="12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ht="12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ht="12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ht="12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ht="12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ht="12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ht="12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ht="12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ht="12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ht="12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ht="12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ht="12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ht="12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ht="12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ht="12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ht="12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ht="12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ht="12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ht="12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ht="12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ht="12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ht="12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ht="12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ht="12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ht="12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ht="12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ht="12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ht="12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ht="12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ht="12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ht="12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ht="12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ht="12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ht="12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ht="12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ht="12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ht="12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ht="12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ht="12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ht="12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ht="12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ht="12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ht="12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ht="12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ht="12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ht="12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ht="12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ht="12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ht="12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ht="12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ht="12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ht="12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ht="12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ht="12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ht="12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ht="12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ht="12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ht="12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ht="12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ht="12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ht="12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ht="12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ht="12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ht="12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ht="12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ht="12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ht="12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ht="12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ht="12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ht="12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ht="12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ht="12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ht="12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ht="12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ht="12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ht="12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ht="12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ht="12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ht="12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ht="12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ht="12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ht="12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ht="12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ht="12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ht="12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ht="12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ht="12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ht="12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ht="12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ht="12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ht="12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ht="12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ht="12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ht="12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ht="12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ht="12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ht="12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ht="12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ht="12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ht="12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ht="12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ht="12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ht="12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ht="12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ht="12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ht="12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ht="12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ht="12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ht="12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ht="12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ht="12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ht="12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ht="12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ht="12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ht="12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ht="12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ht="12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ht="12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ht="12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ht="12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ht="12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ht="12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ht="12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ht="12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ht="12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ht="12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ht="12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ht="12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ht="12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ht="12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ht="12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ht="12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ht="12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ht="12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ht="12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ht="12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ht="12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</row>
    <row r="600" spans="1:10" ht="12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</row>
  </sheetData>
  <sheetProtection algorithmName="SHA-512" hashValue="sEErU2SX8WFC7gwUV01hq6MeE9+jXj8ML9+d3FZSRJUI5L4kdtJxnP/lC2gwB/stu2YQbWqm3sfpqY03OJp/UA==" saltValue="NduffFnOUjt68ye25qQ3KQ==" spinCount="100000" sheet="1" objects="1" scenarios="1"/>
  <mergeCells count="9">
    <mergeCell ref="E17:F17"/>
    <mergeCell ref="E51:F51"/>
    <mergeCell ref="C2:I2"/>
    <mergeCell ref="A5:J5"/>
    <mergeCell ref="A7:J7"/>
    <mergeCell ref="A9:J9"/>
    <mergeCell ref="A11:J11"/>
    <mergeCell ref="E13:F13"/>
    <mergeCell ref="C3:H3"/>
  </mergeCells>
  <conditionalFormatting sqref="G15:I78">
    <cfRule type="expression" dxfId="13" priority="14">
      <formula>OR(WEEKDAY(G15,2)&gt;5)</formula>
    </cfRule>
  </conditionalFormatting>
  <conditionalFormatting sqref="I32">
    <cfRule type="expression" dxfId="12" priority="1">
      <formula>ABS($I$32-$I$34)&lt;10</formula>
    </cfRule>
  </conditionalFormatting>
  <dataValidations count="1">
    <dataValidation type="list" allowBlank="1" showInputMessage="1" showErrorMessage="1" sqref="I3" xr:uid="{B288693D-1672-4308-BD21-0C4C26708901}">
      <formula1>"Bauleistung,Dienstleistung,Lieferung"</formula1>
    </dataValidation>
  </dataValidations>
  <pageMargins left="0.78740157480314965" right="0.35433070866141736" top="1.1811023622047245" bottom="0.19685039370078741" header="0.39370078740157483" footer="0.39370078740157483"/>
  <pageSetup paperSize="9" orientation="landscape" r:id="rId1"/>
  <headerFooter scaleWithDoc="0" alignWithMargins="0">
    <oddHeader>&amp;L&amp;G&amp;R&amp;G</oddHeader>
    <oddFooter>&amp;R&amp;7&amp;P von &amp;N</oddFooter>
  </headerFooter>
  <rowBreaks count="1" manualBreakCount="1">
    <brk id="50" max="16383" man="1"/>
  </rowBreaks>
  <ignoredErrors>
    <ignoredError sqref="G22:G76 I15:I77 E61:E69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58F05E-DC48-44A5-98DA-FD4D696D3340}">
            <xm:f>(COUNTIF(Daten!$I$14:$I$32,G15)&gt;0)</xm:f>
            <x14:dxf>
              <font>
                <color rgb="FF00B050"/>
              </font>
            </x14:dxf>
          </x14:cfRule>
          <x14:cfRule type="expression" priority="3" id="{A5D235ED-FF10-4E14-B94F-545FCD50C9DA}">
            <xm:f>(COUNTIF(Daten!$I$3:$I$11,G15)&gt;0)</xm:f>
            <x14:dxf>
              <font>
                <color rgb="FF0070C0"/>
              </font>
            </x14:dxf>
          </x14:cfRule>
          <x14:cfRule type="expression" priority="4" id="{2CD078EC-C643-479C-A11C-8651CCA691C1}">
            <xm:f>(COUNTIF(Daten!$G$14:$G$32,G15)&gt;0)</xm:f>
            <x14:dxf>
              <font>
                <color rgb="FF00B050"/>
              </font>
            </x14:dxf>
          </x14:cfRule>
          <x14:cfRule type="expression" priority="5" id="{62EA670E-2868-4C6A-82C9-B75E56F59841}">
            <xm:f>(COUNTIF(Daten!$G$3:$G$11,G15)&gt;0)</xm:f>
            <x14:dxf>
              <font>
                <color rgb="FF0070C0"/>
              </font>
            </x14:dxf>
          </x14:cfRule>
          <x14:cfRule type="expression" priority="6" id="{14FFD4EE-E494-48B1-87D8-E3950CE3928C}">
            <xm:f>(COUNTIF(Daten!$E$14:$E$32,G15)&gt;0)</xm:f>
            <x14:dxf>
              <font>
                <color rgb="FF00B050"/>
              </font>
            </x14:dxf>
          </x14:cfRule>
          <x14:cfRule type="expression" priority="7" id="{3719ABBB-6A66-42EE-A8E3-E27BFE3FF5C4}">
            <xm:f>(COUNTIF(Daten!$E$3:$E$11,G15)&gt;0)</xm:f>
            <x14:dxf>
              <font>
                <color rgb="FF0070C0"/>
              </font>
            </x14:dxf>
          </x14:cfRule>
          <x14:cfRule type="expression" priority="9" id="{A1EF1B8E-51A3-4EB8-918E-F1FE67985A04}">
            <xm:f>(COUNTIF(Daten!$C$14:$C$32,G15)&gt;0)</xm:f>
            <x14:dxf>
              <font>
                <color rgb="FF00B050"/>
              </font>
            </x14:dxf>
          </x14:cfRule>
          <x14:cfRule type="expression" priority="10" id="{02E1D70A-9E9D-4ED7-A346-CC8F29E2FC6C}">
            <xm:f>(COUNTIF(Daten!$C$3:$C$11,G15)&gt;0)</xm:f>
            <x14:dxf>
              <font>
                <color rgb="FF0070C0"/>
              </font>
            </x14:dxf>
          </x14:cfRule>
          <x14:cfRule type="expression" priority="12" id="{228ADA93-327B-4A3F-AF97-F27F6BF4180D}">
            <xm:f>(COUNTIF(Daten!$A$14:$A$32,G15)&gt;0)</xm:f>
            <x14:dxf>
              <font>
                <color rgb="FF00B050"/>
              </font>
            </x14:dxf>
          </x14:cfRule>
          <x14:cfRule type="expression" priority="13" id="{6C930F44-46F7-437D-9EF7-D24B36B403CE}">
            <xm:f>(COUNTIF(Daten!$A$3:$A$11,G15)&gt;0)</xm:f>
            <x14:dxf>
              <font>
                <color rgb="FF0070C0"/>
              </font>
            </x14:dxf>
          </x14:cfRule>
          <xm:sqref>G15:I78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5571-7CFC-4380-97F9-924339B13D90}">
  <sheetPr codeName="Tabelle5"/>
  <dimension ref="A1:V600"/>
  <sheetViews>
    <sheetView zoomScale="130" zoomScaleNormal="130" workbookViewId="0">
      <selection activeCell="C2" sqref="C2:I2"/>
    </sheetView>
    <sheetView zoomScale="130" zoomScaleNormal="130" workbookViewId="1">
      <selection activeCell="C2" sqref="C2:H2"/>
    </sheetView>
    <sheetView tabSelected="1" topLeftCell="A43" zoomScale="130" zoomScaleNormal="130" workbookViewId="2">
      <selection activeCell="A53" sqref="A53:XFD91"/>
    </sheetView>
    <sheetView tabSelected="1" workbookViewId="3"/>
    <sheetView tabSelected="1" zoomScale="130" zoomScaleNormal="130" workbookViewId="4">
      <selection activeCell="C2" sqref="C2:I2"/>
    </sheetView>
  </sheetViews>
  <sheetFormatPr baseColWidth="10" defaultColWidth="11.42578125" defaultRowHeight="12" customHeight="1" x14ac:dyDescent="0.2"/>
  <cols>
    <col min="1" max="1" width="1.5703125" style="51" customWidth="1"/>
    <col min="2" max="2" width="12.28515625" style="51" customWidth="1"/>
    <col min="3" max="3" width="31.28515625" style="51" customWidth="1"/>
    <col min="4" max="4" width="5.28515625" style="52" customWidth="1"/>
    <col min="5" max="5" width="2.85546875" style="53" customWidth="1"/>
    <col min="6" max="6" width="2.85546875" style="54" customWidth="1"/>
    <col min="7" max="7" width="9.28515625" style="51" customWidth="1"/>
    <col min="8" max="8" width="0.85546875" style="43" customWidth="1"/>
    <col min="9" max="9" width="9.28515625" style="51" customWidth="1"/>
    <col min="10" max="10" width="61.85546875" style="56" customWidth="1"/>
    <col min="11" max="11" width="11.42578125" style="55" customWidth="1"/>
    <col min="12" max="16384" width="11.42578125" style="51"/>
  </cols>
  <sheetData>
    <row r="1" spans="1:22" s="55" customFormat="1" ht="15" customHeight="1" x14ac:dyDescent="0.2">
      <c r="A1" s="111" t="s">
        <v>63</v>
      </c>
      <c r="B1" s="112"/>
      <c r="C1" s="112"/>
      <c r="D1" s="113"/>
      <c r="E1" s="114"/>
      <c r="F1" s="115"/>
      <c r="G1" s="112"/>
      <c r="H1" s="38"/>
      <c r="I1" s="112"/>
      <c r="J1" s="116"/>
    </row>
    <row r="2" spans="1:22" s="55" customFormat="1" ht="15" customHeight="1" x14ac:dyDescent="0.2">
      <c r="A2" s="111" t="s">
        <v>1</v>
      </c>
      <c r="B2" s="112"/>
      <c r="C2" s="134" t="s">
        <v>105</v>
      </c>
      <c r="D2" s="134"/>
      <c r="E2" s="134"/>
      <c r="F2" s="134"/>
      <c r="G2" s="134"/>
      <c r="H2" s="134"/>
      <c r="I2" s="134"/>
      <c r="J2" s="116"/>
    </row>
    <row r="3" spans="1:22" s="55" customFormat="1" ht="15" customHeight="1" x14ac:dyDescent="0.2">
      <c r="A3" s="111" t="s">
        <v>2</v>
      </c>
      <c r="B3" s="112"/>
      <c r="C3" s="134" t="s">
        <v>70</v>
      </c>
      <c r="D3" s="134"/>
      <c r="E3" s="134"/>
      <c r="F3" s="134"/>
      <c r="G3" s="134"/>
      <c r="H3" s="139"/>
      <c r="I3" s="14" t="s">
        <v>57</v>
      </c>
      <c r="J3" s="41" t="s">
        <v>150</v>
      </c>
    </row>
    <row r="4" spans="1:22" ht="18" customHeight="1" x14ac:dyDescent="0.2">
      <c r="G4" s="55"/>
      <c r="H4" s="42"/>
      <c r="I4" s="55"/>
    </row>
    <row r="5" spans="1:22" s="55" customFormat="1" ht="12" customHeight="1" x14ac:dyDescent="0.2">
      <c r="A5" s="135" t="s">
        <v>146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22" ht="6" customHeight="1" x14ac:dyDescent="0.2"/>
    <row r="7" spans="1:22" ht="12" customHeight="1" x14ac:dyDescent="0.2">
      <c r="A7" s="136" t="s">
        <v>143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22" ht="6" customHeight="1" x14ac:dyDescent="0.2"/>
    <row r="9" spans="1:22" ht="12" customHeight="1" x14ac:dyDescent="0.2">
      <c r="A9" s="137" t="s">
        <v>148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22" ht="6" customHeight="1" x14ac:dyDescent="0.2">
      <c r="H10" s="55"/>
    </row>
    <row r="11" spans="1:22" ht="12" customHeight="1" x14ac:dyDescent="0.2">
      <c r="A11" s="138" t="s">
        <v>147</v>
      </c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22" ht="18" customHeight="1" x14ac:dyDescent="0.2">
      <c r="G12" s="55"/>
      <c r="H12" s="55"/>
      <c r="I12" s="55"/>
    </row>
    <row r="13" spans="1:22" s="55" customFormat="1" ht="12" customHeight="1" x14ac:dyDescent="0.2">
      <c r="A13" s="57" t="s">
        <v>88</v>
      </c>
      <c r="B13" s="58"/>
      <c r="C13" s="58"/>
      <c r="D13" s="59" t="s">
        <v>0</v>
      </c>
      <c r="E13" s="131" t="s">
        <v>67</v>
      </c>
      <c r="F13" s="131"/>
      <c r="G13" s="59" t="s">
        <v>5</v>
      </c>
      <c r="H13" s="96"/>
      <c r="I13" s="59" t="s">
        <v>4</v>
      </c>
      <c r="J13" s="57" t="s">
        <v>3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s="55" customFormat="1" ht="6" customHeight="1" x14ac:dyDescent="0.2">
      <c r="A14" s="51"/>
      <c r="B14" s="51"/>
      <c r="C14" s="51"/>
      <c r="D14" s="52"/>
      <c r="E14" s="53"/>
      <c r="F14" s="54"/>
      <c r="J14" s="56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55" customFormat="1" ht="12" customHeight="1" x14ac:dyDescent="0.2">
      <c r="A15" s="51" t="s">
        <v>87</v>
      </c>
      <c r="B15" s="51"/>
      <c r="C15" s="51"/>
      <c r="D15" s="52" t="s">
        <v>12</v>
      </c>
      <c r="E15" s="6">
        <v>100</v>
      </c>
      <c r="F15" s="54" t="s">
        <v>11</v>
      </c>
      <c r="G15" s="32">
        <v>46113</v>
      </c>
      <c r="H15" s="88"/>
      <c r="I15" s="61">
        <f>WORKDAY.INTL(G15,E15,1,0)</f>
        <v>46253</v>
      </c>
      <c r="J15" s="15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6" customHeight="1" x14ac:dyDescent="0.2">
      <c r="G16" s="55"/>
      <c r="H16" s="42"/>
      <c r="I16" s="55"/>
    </row>
    <row r="17" spans="1:22" ht="12" customHeight="1" x14ac:dyDescent="0.2">
      <c r="A17" s="57" t="s">
        <v>149</v>
      </c>
      <c r="B17" s="58"/>
      <c r="C17" s="58"/>
      <c r="D17" s="59" t="s">
        <v>0</v>
      </c>
      <c r="E17" s="131" t="s">
        <v>67</v>
      </c>
      <c r="F17" s="131"/>
      <c r="G17" s="59" t="s">
        <v>5</v>
      </c>
      <c r="H17" s="89"/>
      <c r="I17" s="59" t="s">
        <v>4</v>
      </c>
      <c r="J17" s="57" t="s">
        <v>3</v>
      </c>
    </row>
    <row r="18" spans="1:22" ht="6" customHeight="1" x14ac:dyDescent="0.2">
      <c r="G18" s="55"/>
      <c r="I18" s="55"/>
    </row>
    <row r="19" spans="1:22" ht="12" customHeight="1" x14ac:dyDescent="0.2">
      <c r="A19" s="51" t="s">
        <v>58</v>
      </c>
      <c r="D19" s="52" t="s">
        <v>12</v>
      </c>
      <c r="E19" s="6">
        <v>7</v>
      </c>
      <c r="F19" s="54" t="s">
        <v>11</v>
      </c>
      <c r="G19" s="32">
        <f>I15</f>
        <v>46253</v>
      </c>
      <c r="H19" s="42"/>
      <c r="I19" s="61">
        <f>WORKDAY.INTL(G19,E19,1,0)</f>
        <v>46262</v>
      </c>
      <c r="J19" s="15"/>
    </row>
    <row r="20" spans="1:22" ht="6" customHeight="1" x14ac:dyDescent="0.2">
      <c r="G20" s="55"/>
      <c r="I20" s="55"/>
    </row>
    <row r="21" spans="1:22" ht="12" customHeight="1" x14ac:dyDescent="0.2">
      <c r="A21" s="51" t="s">
        <v>25</v>
      </c>
      <c r="D21" s="52" t="s">
        <v>12</v>
      </c>
      <c r="E21" s="6">
        <v>6</v>
      </c>
      <c r="F21" s="54" t="s">
        <v>11</v>
      </c>
      <c r="G21" s="37">
        <f>I19</f>
        <v>46262</v>
      </c>
      <c r="H21" s="42"/>
      <c r="I21" s="61">
        <f>WORKDAY.INTL(G21,E21,1,0)</f>
        <v>46272</v>
      </c>
      <c r="J21" s="15"/>
    </row>
    <row r="22" spans="1:22" ht="6" customHeight="1" x14ac:dyDescent="0.2">
      <c r="G22" s="55"/>
      <c r="H22" s="75"/>
      <c r="I22" s="55"/>
    </row>
    <row r="23" spans="1:22" ht="12" customHeight="1" x14ac:dyDescent="0.2">
      <c r="A23" s="51" t="s">
        <v>93</v>
      </c>
      <c r="D23" s="52" t="s">
        <v>6</v>
      </c>
      <c r="E23" s="6">
        <v>20</v>
      </c>
      <c r="F23" s="54" t="s">
        <v>11</v>
      </c>
      <c r="G23" s="87">
        <f>I21</f>
        <v>46272</v>
      </c>
      <c r="H23" s="75"/>
      <c r="I23" s="61">
        <f>WORKDAY.INTL(G23,E23,1,0)</f>
        <v>46300</v>
      </c>
      <c r="J23" s="15"/>
    </row>
    <row r="24" spans="1:22" ht="6" customHeight="1" x14ac:dyDescent="0.2">
      <c r="G24" s="55"/>
      <c r="H24" s="75"/>
      <c r="I24" s="55"/>
      <c r="R24" s="55"/>
      <c r="S24" s="55"/>
      <c r="T24" s="55"/>
      <c r="U24" s="55"/>
      <c r="V24" s="55"/>
    </row>
    <row r="25" spans="1:22" ht="12" customHeight="1" x14ac:dyDescent="0.2">
      <c r="A25" s="51" t="s">
        <v>26</v>
      </c>
      <c r="D25" s="52" t="s">
        <v>12</v>
      </c>
      <c r="E25" s="6">
        <v>3</v>
      </c>
      <c r="F25" s="54" t="s">
        <v>11</v>
      </c>
      <c r="G25" s="87">
        <f>I23</f>
        <v>46300</v>
      </c>
      <c r="H25" s="75"/>
      <c r="I25" s="61">
        <f>WORKDAY.INTL(G25,E25,1,0)</f>
        <v>46303</v>
      </c>
      <c r="J25" s="15"/>
      <c r="R25" s="55"/>
      <c r="S25" s="55"/>
      <c r="T25" s="55"/>
      <c r="U25" s="55"/>
      <c r="V25" s="55"/>
    </row>
    <row r="26" spans="1:22" ht="6" customHeight="1" x14ac:dyDescent="0.2">
      <c r="G26" s="55"/>
      <c r="I26" s="55"/>
      <c r="R26" s="55"/>
      <c r="S26" s="55"/>
      <c r="T26" s="55"/>
      <c r="U26" s="55"/>
      <c r="V26" s="55"/>
    </row>
    <row r="27" spans="1:22" s="109" customFormat="1" ht="12" customHeight="1" x14ac:dyDescent="0.2">
      <c r="A27" s="109" t="s">
        <v>73</v>
      </c>
      <c r="D27" s="110" t="s">
        <v>6</v>
      </c>
      <c r="E27" s="7">
        <v>1</v>
      </c>
      <c r="F27" s="117" t="s">
        <v>11</v>
      </c>
      <c r="G27" s="60"/>
      <c r="H27" s="43"/>
      <c r="I27" s="96">
        <f>WORKDAY.INTL(I25,E27,1,0)</f>
        <v>46304</v>
      </c>
      <c r="J27" s="15"/>
      <c r="K27" s="55"/>
      <c r="R27" s="60"/>
      <c r="S27" s="60"/>
      <c r="T27" s="60"/>
      <c r="U27" s="60"/>
      <c r="V27" s="60"/>
    </row>
    <row r="28" spans="1:22" ht="6" customHeight="1" x14ac:dyDescent="0.2">
      <c r="G28" s="60"/>
      <c r="I28" s="60"/>
      <c r="Q28" s="55"/>
      <c r="R28" s="55"/>
      <c r="S28" s="55"/>
      <c r="T28" s="55"/>
      <c r="U28" s="55"/>
    </row>
    <row r="29" spans="1:22" ht="12" customHeight="1" x14ac:dyDescent="0.2">
      <c r="B29" s="51" t="s">
        <v>18</v>
      </c>
      <c r="D29" s="52" t="s">
        <v>6</v>
      </c>
      <c r="E29" s="8">
        <v>20</v>
      </c>
      <c r="F29" s="54" t="s">
        <v>13</v>
      </c>
      <c r="G29" s="55"/>
      <c r="H29" s="55"/>
      <c r="I29" s="55">
        <f>WORKDAY.INTL(I27+E29,0)</f>
        <v>46324</v>
      </c>
      <c r="J29" s="56" t="s">
        <v>8</v>
      </c>
      <c r="Q29" s="55"/>
      <c r="R29" s="55"/>
      <c r="S29" s="55"/>
      <c r="T29" s="55"/>
      <c r="U29" s="55"/>
    </row>
    <row r="30" spans="1:22" ht="6" customHeight="1" x14ac:dyDescent="0.2">
      <c r="G30" s="55"/>
      <c r="H30" s="84"/>
      <c r="I30" s="55"/>
      <c r="Q30" s="55"/>
      <c r="R30" s="55"/>
      <c r="S30" s="55"/>
      <c r="T30" s="55"/>
      <c r="U30" s="55"/>
    </row>
    <row r="31" spans="1:22" ht="12" customHeight="1" x14ac:dyDescent="0.2">
      <c r="B31" s="51" t="s">
        <v>72</v>
      </c>
      <c r="D31" s="52" t="s">
        <v>15</v>
      </c>
      <c r="E31" s="12">
        <v>20</v>
      </c>
      <c r="F31" s="54" t="s">
        <v>13</v>
      </c>
      <c r="G31" s="55"/>
      <c r="H31" s="84"/>
      <c r="I31" s="96">
        <f>WORKDAY.INTL(I27+E31,0)</f>
        <v>46324</v>
      </c>
      <c r="J31" s="56" t="s">
        <v>49</v>
      </c>
      <c r="Q31" s="55"/>
      <c r="R31" s="55"/>
      <c r="S31" s="55"/>
      <c r="T31" s="55"/>
      <c r="U31" s="55"/>
    </row>
    <row r="32" spans="1:22" ht="12" customHeight="1" x14ac:dyDescent="0.2">
      <c r="B32" s="51" t="s">
        <v>31</v>
      </c>
      <c r="D32" s="52" t="s">
        <v>12</v>
      </c>
      <c r="E32" s="8">
        <v>10</v>
      </c>
      <c r="F32" s="54" t="s">
        <v>13</v>
      </c>
      <c r="G32" s="55"/>
      <c r="H32" s="84"/>
      <c r="I32" s="96">
        <f>WORKDAY.INTL(I31+E32,1)</f>
        <v>46335</v>
      </c>
      <c r="J32" s="56" t="s">
        <v>50</v>
      </c>
      <c r="Q32" s="55"/>
      <c r="R32" s="55"/>
      <c r="S32" s="55"/>
      <c r="T32" s="55"/>
      <c r="U32" s="55"/>
    </row>
    <row r="33" spans="1:22" ht="6" customHeight="1" x14ac:dyDescent="0.2">
      <c r="G33" s="60"/>
      <c r="H33" s="51"/>
      <c r="I33" s="60"/>
      <c r="Q33" s="55"/>
      <c r="R33" s="55"/>
      <c r="S33" s="55"/>
      <c r="T33" s="55"/>
      <c r="U33" s="55"/>
    </row>
    <row r="34" spans="1:22" ht="12" customHeight="1" x14ac:dyDescent="0.2">
      <c r="A34" s="118"/>
      <c r="B34" s="90" t="s">
        <v>17</v>
      </c>
      <c r="C34" s="90"/>
      <c r="D34" s="119"/>
      <c r="E34" s="12">
        <v>50</v>
      </c>
      <c r="F34" s="54" t="s">
        <v>13</v>
      </c>
      <c r="G34" s="120"/>
      <c r="H34" s="55"/>
      <c r="I34" s="123">
        <f>WORKDAY.INTL(I27+E34,0)</f>
        <v>46354</v>
      </c>
      <c r="J34" s="56" t="s">
        <v>74</v>
      </c>
      <c r="R34" s="55"/>
      <c r="S34" s="55"/>
      <c r="T34" s="55"/>
      <c r="U34" s="55"/>
      <c r="V34" s="55"/>
    </row>
    <row r="35" spans="1:22" ht="12" customHeight="1" x14ac:dyDescent="0.2">
      <c r="B35" s="51" t="s">
        <v>16</v>
      </c>
      <c r="D35" s="124"/>
      <c r="E35" s="8">
        <v>10</v>
      </c>
      <c r="F35" s="54" t="s">
        <v>13</v>
      </c>
      <c r="G35" s="55"/>
      <c r="H35" s="55"/>
      <c r="I35" s="96">
        <f>I34+E35</f>
        <v>46364</v>
      </c>
      <c r="J35" s="15"/>
      <c r="R35" s="55"/>
      <c r="S35" s="55"/>
      <c r="T35" s="55"/>
      <c r="U35" s="55"/>
      <c r="V35" s="55"/>
    </row>
    <row r="36" spans="1:22" ht="6" customHeight="1" x14ac:dyDescent="0.2">
      <c r="H36" s="55"/>
      <c r="R36" s="55"/>
      <c r="S36" s="55"/>
      <c r="T36" s="55"/>
      <c r="U36" s="55"/>
      <c r="V36" s="55"/>
    </row>
    <row r="37" spans="1:22" s="109" customFormat="1" ht="12" customHeight="1" x14ac:dyDescent="0.2">
      <c r="A37" s="109" t="s">
        <v>19</v>
      </c>
      <c r="D37" s="110" t="s">
        <v>15</v>
      </c>
      <c r="E37" s="7">
        <v>5</v>
      </c>
      <c r="F37" s="117" t="s">
        <v>11</v>
      </c>
      <c r="G37" s="60"/>
      <c r="H37" s="55"/>
      <c r="I37" s="96">
        <f>WORKDAY.INTL(I35,E37,1,0)</f>
        <v>46371</v>
      </c>
      <c r="J37" s="15"/>
      <c r="K37" s="55"/>
      <c r="R37" s="60"/>
      <c r="S37" s="60"/>
      <c r="T37" s="60"/>
      <c r="U37" s="60"/>
      <c r="V37" s="60"/>
    </row>
    <row r="38" spans="1:22" ht="6" customHeight="1" x14ac:dyDescent="0.2">
      <c r="H38" s="42"/>
      <c r="R38" s="55"/>
      <c r="S38" s="55"/>
      <c r="T38" s="55"/>
      <c r="U38" s="55"/>
      <c r="V38" s="55"/>
    </row>
    <row r="39" spans="1:22" ht="12" customHeight="1" x14ac:dyDescent="0.2">
      <c r="A39" s="51" t="s">
        <v>7</v>
      </c>
      <c r="D39" s="52" t="s">
        <v>6</v>
      </c>
      <c r="E39" s="6">
        <v>1</v>
      </c>
      <c r="F39" s="54" t="s">
        <v>11</v>
      </c>
      <c r="G39" s="87">
        <f>I37</f>
        <v>46371</v>
      </c>
      <c r="I39" s="61">
        <f>WORKDAY.INTL(G39,E39,1,0)</f>
        <v>46372</v>
      </c>
      <c r="J39" s="15"/>
      <c r="R39" s="55"/>
      <c r="S39" s="55"/>
      <c r="T39" s="55"/>
      <c r="U39" s="55"/>
      <c r="V39" s="55"/>
    </row>
    <row r="40" spans="1:22" ht="6" customHeight="1" x14ac:dyDescent="0.2">
      <c r="I40" s="55"/>
      <c r="R40" s="55"/>
      <c r="S40" s="55"/>
      <c r="T40" s="55"/>
      <c r="U40" s="55"/>
      <c r="V40" s="55"/>
    </row>
    <row r="41" spans="1:22" ht="12" customHeight="1" x14ac:dyDescent="0.2">
      <c r="A41" s="51" t="s">
        <v>30</v>
      </c>
      <c r="D41" s="52" t="s">
        <v>14</v>
      </c>
      <c r="E41" s="6">
        <v>20</v>
      </c>
      <c r="F41" s="54" t="s">
        <v>11</v>
      </c>
      <c r="G41" s="87">
        <f>I39</f>
        <v>46372</v>
      </c>
      <c r="I41" s="61">
        <f>WORKDAY.INTL(G41,E41,1,0)</f>
        <v>46400</v>
      </c>
      <c r="J41" s="15"/>
    </row>
    <row r="42" spans="1:22" ht="12" customHeight="1" x14ac:dyDescent="0.2">
      <c r="B42" s="122" t="s">
        <v>27</v>
      </c>
      <c r="D42" s="52" t="s">
        <v>14</v>
      </c>
      <c r="J42" s="15"/>
    </row>
    <row r="43" spans="1:22" ht="12" customHeight="1" x14ac:dyDescent="0.2">
      <c r="B43" s="122" t="s">
        <v>28</v>
      </c>
      <c r="D43" s="52" t="s">
        <v>14</v>
      </c>
      <c r="G43" s="55"/>
      <c r="I43" s="55"/>
      <c r="J43" s="15"/>
    </row>
    <row r="44" spans="1:22" ht="12" customHeight="1" x14ac:dyDescent="0.2">
      <c r="B44" s="122" t="s">
        <v>29</v>
      </c>
      <c r="D44" s="52" t="s">
        <v>14</v>
      </c>
      <c r="G44" s="55"/>
      <c r="I44" s="55"/>
      <c r="J44" s="15"/>
    </row>
    <row r="45" spans="1:22" ht="6" customHeight="1" x14ac:dyDescent="0.2">
      <c r="G45" s="55"/>
      <c r="I45" s="55"/>
    </row>
    <row r="46" spans="1:22" ht="12" customHeight="1" x14ac:dyDescent="0.2">
      <c r="A46" s="51" t="s">
        <v>62</v>
      </c>
      <c r="D46" s="52" t="s">
        <v>12</v>
      </c>
      <c r="E46" s="6">
        <v>10</v>
      </c>
      <c r="F46" s="54" t="s">
        <v>11</v>
      </c>
      <c r="G46" s="87">
        <f>I41</f>
        <v>46400</v>
      </c>
      <c r="I46" s="61">
        <f>WORKDAY.INTL(G46,E46,1,0)</f>
        <v>46414</v>
      </c>
      <c r="J46" s="102" t="s">
        <v>89</v>
      </c>
    </row>
    <row r="47" spans="1:22" ht="6" customHeight="1" x14ac:dyDescent="0.2">
      <c r="G47" s="55"/>
      <c r="I47" s="55"/>
    </row>
    <row r="48" spans="1:22" ht="12" customHeight="1" x14ac:dyDescent="0.2">
      <c r="A48" s="51" t="s">
        <v>32</v>
      </c>
      <c r="D48" s="52" t="s">
        <v>15</v>
      </c>
      <c r="E48" s="6">
        <v>4</v>
      </c>
      <c r="F48" s="54" t="s">
        <v>11</v>
      </c>
      <c r="G48" s="87">
        <f>I46</f>
        <v>46414</v>
      </c>
      <c r="I48" s="61">
        <f>WORKDAY.INTL(G48,E48,1,0)</f>
        <v>46420</v>
      </c>
      <c r="J48" s="15"/>
    </row>
    <row r="49" spans="1:11" ht="6" customHeight="1" x14ac:dyDescent="0.2">
      <c r="G49" s="55"/>
    </row>
    <row r="50" spans="1:11" s="109" customFormat="1" ht="12" customHeight="1" x14ac:dyDescent="0.2">
      <c r="A50" s="109" t="s">
        <v>99</v>
      </c>
      <c r="D50" s="110" t="s">
        <v>6</v>
      </c>
      <c r="E50" s="7">
        <v>1</v>
      </c>
      <c r="F50" s="117" t="s">
        <v>11</v>
      </c>
      <c r="G50" s="60"/>
      <c r="H50" s="43"/>
      <c r="I50" s="96">
        <f>WORKDAY.INTL(I48,E50,1,0)</f>
        <v>46421</v>
      </c>
      <c r="J50" s="15"/>
      <c r="K50" s="55"/>
    </row>
    <row r="51" spans="1:11" ht="12" customHeight="1" x14ac:dyDescent="0.2">
      <c r="A51" s="57" t="s">
        <v>84</v>
      </c>
      <c r="B51" s="58"/>
      <c r="C51" s="58"/>
      <c r="D51" s="59" t="s">
        <v>0</v>
      </c>
      <c r="E51" s="131" t="s">
        <v>67</v>
      </c>
      <c r="F51" s="131"/>
      <c r="G51" s="59" t="s">
        <v>5</v>
      </c>
      <c r="H51" s="64"/>
      <c r="I51" s="59" t="s">
        <v>4</v>
      </c>
      <c r="J51" s="57" t="s">
        <v>3</v>
      </c>
    </row>
    <row r="52" spans="1:11" ht="6" customHeight="1" x14ac:dyDescent="0.2">
      <c r="G52" s="55"/>
      <c r="I52" s="55"/>
    </row>
    <row r="53" spans="1:11" ht="12" customHeight="1" x14ac:dyDescent="0.2">
      <c r="B53" s="51" t="s">
        <v>33</v>
      </c>
      <c r="D53" s="119" t="s">
        <v>6</v>
      </c>
      <c r="E53" s="6">
        <v>7</v>
      </c>
      <c r="F53" s="54" t="s">
        <v>11</v>
      </c>
      <c r="G53" s="87">
        <f>I50</f>
        <v>46421</v>
      </c>
      <c r="I53" s="55">
        <f>WORKDAY.INTL(G53,E53,1,0)</f>
        <v>46430</v>
      </c>
      <c r="J53" s="56" t="s">
        <v>90</v>
      </c>
    </row>
    <row r="54" spans="1:11" ht="6" customHeight="1" x14ac:dyDescent="0.2">
      <c r="I54" s="60"/>
    </row>
    <row r="55" spans="1:11" ht="12" customHeight="1" x14ac:dyDescent="0.2">
      <c r="A55" s="51" t="s">
        <v>9</v>
      </c>
      <c r="D55" s="52" t="s">
        <v>6</v>
      </c>
      <c r="E55" s="8">
        <v>20</v>
      </c>
      <c r="F55" s="54" t="s">
        <v>13</v>
      </c>
      <c r="G55" s="55">
        <f>I50</f>
        <v>46421</v>
      </c>
      <c r="I55" s="61">
        <f>WORKDAY.INTL(G55+E55,0)</f>
        <v>46441</v>
      </c>
      <c r="J55" s="15"/>
    </row>
    <row r="56" spans="1:11" ht="12" customHeight="1" x14ac:dyDescent="0.2">
      <c r="B56" s="122" t="s">
        <v>34</v>
      </c>
      <c r="D56" s="52" t="s">
        <v>6</v>
      </c>
      <c r="E56" s="9">
        <v>5</v>
      </c>
      <c r="F56" s="54" t="s">
        <v>11</v>
      </c>
      <c r="G56" s="55">
        <f>I55</f>
        <v>46441</v>
      </c>
      <c r="I56" s="96">
        <f>WORKDAY.INTL(G56,E56,1,0)</f>
        <v>46448</v>
      </c>
      <c r="J56" s="15"/>
    </row>
    <row r="57" spans="1:11" ht="16.5" customHeight="1" x14ac:dyDescent="0.2">
      <c r="B57" s="122" t="s">
        <v>36</v>
      </c>
      <c r="D57" s="52" t="s">
        <v>6</v>
      </c>
      <c r="E57" s="9">
        <v>2</v>
      </c>
      <c r="F57" s="54" t="s">
        <v>11</v>
      </c>
      <c r="G57" s="55">
        <f>I56</f>
        <v>46448</v>
      </c>
      <c r="I57" s="61">
        <f>WORKDAY.INTL(G57,E57,1,0)</f>
        <v>46450</v>
      </c>
      <c r="J57" s="100" t="s">
        <v>96</v>
      </c>
    </row>
    <row r="58" spans="1:11" ht="6" customHeight="1" x14ac:dyDescent="0.2">
      <c r="I58" s="55"/>
      <c r="J58" s="102"/>
    </row>
    <row r="59" spans="1:11" ht="16.5" customHeight="1" x14ac:dyDescent="0.2">
      <c r="A59" s="51" t="s">
        <v>10</v>
      </c>
      <c r="D59" s="52" t="s">
        <v>14</v>
      </c>
      <c r="E59" s="6">
        <v>1</v>
      </c>
      <c r="F59" s="54" t="s">
        <v>11</v>
      </c>
      <c r="G59" s="87">
        <f>I57</f>
        <v>46450</v>
      </c>
      <c r="I59" s="61">
        <f>WORKDAY.INTL(G59,E59,1,0)</f>
        <v>46451</v>
      </c>
      <c r="J59" s="100" t="s">
        <v>102</v>
      </c>
    </row>
    <row r="60" spans="1:11" ht="6" customHeight="1" x14ac:dyDescent="0.2">
      <c r="I60" s="55"/>
    </row>
    <row r="61" spans="1:11" ht="12" customHeight="1" x14ac:dyDescent="0.2">
      <c r="A61" s="51" t="s">
        <v>42</v>
      </c>
      <c r="D61" s="52" t="s">
        <v>40</v>
      </c>
      <c r="E61" s="6">
        <f>SUM(E62:E65)</f>
        <v>17</v>
      </c>
      <c r="F61" s="54" t="s">
        <v>11</v>
      </c>
      <c r="G61" s="55"/>
      <c r="I61" s="61">
        <f>WORKDAY.INTL(I59,E61,1,0)</f>
        <v>46476</v>
      </c>
      <c r="J61" s="15"/>
    </row>
    <row r="62" spans="1:11" s="79" customFormat="1" ht="12" customHeight="1" x14ac:dyDescent="0.2">
      <c r="B62" s="80" t="s">
        <v>43</v>
      </c>
      <c r="D62" s="81" t="s">
        <v>85</v>
      </c>
      <c r="E62" s="10">
        <v>10</v>
      </c>
      <c r="F62" s="82" t="s">
        <v>11</v>
      </c>
      <c r="G62" s="83">
        <f>I59</f>
        <v>46451</v>
      </c>
      <c r="H62" s="43"/>
      <c r="I62" s="85">
        <f>WORKDAY.INTL(G62,E62,1,0)</f>
        <v>46465</v>
      </c>
      <c r="J62" s="15"/>
      <c r="K62" s="86"/>
    </row>
    <row r="63" spans="1:11" s="79" customFormat="1" ht="12" customHeight="1" x14ac:dyDescent="0.2">
      <c r="B63" s="80" t="s">
        <v>37</v>
      </c>
      <c r="D63" s="81" t="s">
        <v>14</v>
      </c>
      <c r="E63" s="10">
        <v>2</v>
      </c>
      <c r="F63" s="82" t="s">
        <v>11</v>
      </c>
      <c r="G63" s="83">
        <f>I62</f>
        <v>46465</v>
      </c>
      <c r="H63" s="43"/>
      <c r="I63" s="85">
        <f>WORKDAY.INTL(G63,E63,1,0)</f>
        <v>46469</v>
      </c>
      <c r="J63" s="15"/>
      <c r="K63" s="86"/>
    </row>
    <row r="64" spans="1:11" s="79" customFormat="1" ht="12" customHeight="1" x14ac:dyDescent="0.2">
      <c r="B64" s="80" t="s">
        <v>38</v>
      </c>
      <c r="D64" s="81" t="s">
        <v>41</v>
      </c>
      <c r="E64" s="10">
        <v>2</v>
      </c>
      <c r="F64" s="82" t="s">
        <v>11</v>
      </c>
      <c r="G64" s="83">
        <f>I63</f>
        <v>46469</v>
      </c>
      <c r="H64" s="43"/>
      <c r="I64" s="85">
        <f>WORKDAY.INTL(G64,E64,1,0)</f>
        <v>46471</v>
      </c>
      <c r="J64" s="15"/>
      <c r="K64" s="86"/>
    </row>
    <row r="65" spans="1:11" s="79" customFormat="1" ht="12" customHeight="1" x14ac:dyDescent="0.2">
      <c r="B65" s="80" t="s">
        <v>39</v>
      </c>
      <c r="D65" s="81" t="s">
        <v>40</v>
      </c>
      <c r="E65" s="10">
        <v>3</v>
      </c>
      <c r="F65" s="82" t="s">
        <v>11</v>
      </c>
      <c r="G65" s="83">
        <f>I64</f>
        <v>46471</v>
      </c>
      <c r="H65" s="43"/>
      <c r="I65" s="85">
        <f>WORKDAY.INTL(G65,E65,1,0)</f>
        <v>46476</v>
      </c>
      <c r="J65" s="102" t="s">
        <v>91</v>
      </c>
      <c r="K65" s="86"/>
    </row>
    <row r="66" spans="1:11" ht="6" customHeight="1" x14ac:dyDescent="0.2">
      <c r="I66" s="55"/>
      <c r="J66" s="108"/>
    </row>
    <row r="67" spans="1:11" ht="12" customHeight="1" x14ac:dyDescent="0.2">
      <c r="B67" s="51" t="s">
        <v>68</v>
      </c>
      <c r="D67" s="52" t="s">
        <v>40</v>
      </c>
      <c r="E67" s="6">
        <v>20</v>
      </c>
      <c r="F67" s="54" t="s">
        <v>11</v>
      </c>
      <c r="G67" s="87">
        <f>I61</f>
        <v>46476</v>
      </c>
      <c r="I67" s="61">
        <f>WORKDAY.INTL(G67,E67,1,0)</f>
        <v>46504</v>
      </c>
      <c r="J67" s="15"/>
    </row>
    <row r="68" spans="1:11" ht="6" customHeight="1" x14ac:dyDescent="0.2">
      <c r="I68" s="55"/>
      <c r="J68" s="108"/>
    </row>
    <row r="69" spans="1:11" ht="12" customHeight="1" x14ac:dyDescent="0.2">
      <c r="A69" s="51" t="s">
        <v>45</v>
      </c>
      <c r="E69" s="6">
        <f>SUM(E70:E72)</f>
        <v>12</v>
      </c>
      <c r="F69" s="54" t="s">
        <v>11</v>
      </c>
      <c r="G69" s="55"/>
      <c r="I69" s="61">
        <f>WORKDAY.INTL(I67,E69,1,0)</f>
        <v>46520</v>
      </c>
      <c r="J69" s="15"/>
    </row>
    <row r="70" spans="1:11" ht="12" customHeight="1" x14ac:dyDescent="0.2">
      <c r="A70" s="79"/>
      <c r="B70" s="80" t="s">
        <v>86</v>
      </c>
      <c r="C70" s="79"/>
      <c r="D70" s="81" t="s">
        <v>40</v>
      </c>
      <c r="E70" s="10">
        <v>2</v>
      </c>
      <c r="F70" s="82" t="s">
        <v>11</v>
      </c>
      <c r="G70" s="83">
        <f>I67</f>
        <v>46504</v>
      </c>
      <c r="I70" s="85">
        <f>WORKDAY.INTL(G70,E70,1,0)</f>
        <v>46506</v>
      </c>
      <c r="J70" s="15"/>
    </row>
    <row r="71" spans="1:11" ht="12" customHeight="1" x14ac:dyDescent="0.2">
      <c r="A71" s="79"/>
      <c r="B71" s="80" t="s">
        <v>44</v>
      </c>
      <c r="C71" s="79"/>
      <c r="D71" s="81" t="s">
        <v>40</v>
      </c>
      <c r="E71" s="10">
        <v>4</v>
      </c>
      <c r="F71" s="82" t="s">
        <v>11</v>
      </c>
      <c r="G71" s="83">
        <f>I70</f>
        <v>46506</v>
      </c>
      <c r="I71" s="85">
        <f t="shared" ref="I71:I72" si="0">WORKDAY.INTL(G71,E71,1,0)</f>
        <v>46512</v>
      </c>
      <c r="J71" s="56" t="s">
        <v>92</v>
      </c>
    </row>
    <row r="72" spans="1:11" ht="12" customHeight="1" x14ac:dyDescent="0.2">
      <c r="A72" s="79"/>
      <c r="B72" s="80" t="s">
        <v>46</v>
      </c>
      <c r="C72" s="79"/>
      <c r="D72" s="81" t="s">
        <v>40</v>
      </c>
      <c r="E72" s="10">
        <v>6</v>
      </c>
      <c r="F72" s="82" t="s">
        <v>11</v>
      </c>
      <c r="G72" s="83">
        <f>I71</f>
        <v>46512</v>
      </c>
      <c r="I72" s="85">
        <f t="shared" si="0"/>
        <v>46520</v>
      </c>
      <c r="J72" s="15"/>
    </row>
    <row r="73" spans="1:11" ht="6" customHeight="1" x14ac:dyDescent="0.2">
      <c r="I73" s="55"/>
    </row>
    <row r="74" spans="1:11" ht="12" customHeight="1" x14ac:dyDescent="0.2">
      <c r="A74" s="51" t="s">
        <v>47</v>
      </c>
      <c r="D74" s="52" t="s">
        <v>6</v>
      </c>
      <c r="E74" s="6">
        <v>3</v>
      </c>
      <c r="F74" s="54" t="s">
        <v>11</v>
      </c>
      <c r="G74" s="87">
        <f>I69</f>
        <v>46520</v>
      </c>
      <c r="I74" s="61">
        <f>WORKDAY.INTL(G74,E74,1,0)</f>
        <v>46525</v>
      </c>
      <c r="J74" s="15"/>
    </row>
    <row r="75" spans="1:11" ht="6" customHeight="1" x14ac:dyDescent="0.2">
      <c r="G75" s="55"/>
      <c r="I75" s="55"/>
    </row>
    <row r="76" spans="1:11" ht="12" customHeight="1" x14ac:dyDescent="0.2">
      <c r="A76" s="51" t="s">
        <v>35</v>
      </c>
      <c r="D76" s="52" t="s">
        <v>6</v>
      </c>
      <c r="E76" s="6">
        <v>3</v>
      </c>
      <c r="F76" s="54" t="s">
        <v>11</v>
      </c>
      <c r="G76" s="87">
        <f>I74</f>
        <v>46525</v>
      </c>
      <c r="I76" s="61">
        <f>WORKDAY.INTL(G76,E76,1,0)</f>
        <v>46528</v>
      </c>
      <c r="J76" s="15"/>
    </row>
    <row r="77" spans="1:11" ht="6" customHeight="1" x14ac:dyDescent="0.2">
      <c r="G77" s="55"/>
      <c r="I77" s="55"/>
    </row>
    <row r="78" spans="1:11" s="109" customFormat="1" ht="12" customHeight="1" x14ac:dyDescent="0.2">
      <c r="A78" s="109" t="s">
        <v>48</v>
      </c>
      <c r="D78" s="110"/>
      <c r="E78" s="53"/>
      <c r="F78" s="54"/>
      <c r="G78" s="55"/>
      <c r="H78" s="43"/>
      <c r="I78" s="96">
        <f>I71</f>
        <v>46512</v>
      </c>
      <c r="J78" s="15"/>
      <c r="K78" s="55"/>
    </row>
    <row r="79" spans="1:11" s="109" customFormat="1" ht="12" customHeight="1" x14ac:dyDescent="0.2">
      <c r="A79" s="125"/>
      <c r="B79" s="125"/>
      <c r="C79" s="125"/>
      <c r="D79" s="126"/>
      <c r="E79" s="16"/>
      <c r="F79" s="127"/>
      <c r="G79" s="17"/>
      <c r="H79" s="128"/>
      <c r="I79" s="129"/>
      <c r="J79" s="18"/>
      <c r="K79" s="55"/>
    </row>
    <row r="80" spans="1:11" ht="12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12" customHeight="1" x14ac:dyDescent="0.2">
      <c r="A81" s="90" t="s">
        <v>116</v>
      </c>
      <c r="B81" s="90"/>
      <c r="C81" s="91"/>
      <c r="D81" s="18"/>
      <c r="E81" s="18"/>
      <c r="F81" s="18"/>
      <c r="G81" s="18"/>
      <c r="H81" s="18"/>
      <c r="I81" s="18"/>
      <c r="J81" s="18"/>
    </row>
    <row r="82" spans="1:10" ht="12" customHeight="1" x14ac:dyDescent="0.2">
      <c r="A82" s="90" t="s">
        <v>114</v>
      </c>
      <c r="B82" s="92"/>
      <c r="C82" s="20"/>
      <c r="D82" s="18"/>
      <c r="E82" s="18"/>
      <c r="F82" s="18"/>
      <c r="G82" s="18"/>
      <c r="H82" s="18"/>
      <c r="I82" s="18"/>
      <c r="J82" s="18"/>
    </row>
    <row r="83" spans="1:10" ht="12" customHeight="1" x14ac:dyDescent="0.2">
      <c r="A83" s="90" t="s">
        <v>115</v>
      </c>
      <c r="B83" s="93"/>
      <c r="C83" s="20"/>
      <c r="D83" s="18"/>
      <c r="E83" s="18"/>
      <c r="F83" s="18"/>
      <c r="G83" s="19"/>
      <c r="H83" s="18"/>
      <c r="I83" s="18"/>
      <c r="J83" s="18"/>
    </row>
    <row r="84" spans="1:10" ht="12" customHeight="1" x14ac:dyDescent="0.2">
      <c r="A84" s="90" t="s">
        <v>118</v>
      </c>
      <c r="B84" s="93"/>
      <c r="C84" s="20"/>
      <c r="D84" s="18"/>
      <c r="E84" s="18"/>
      <c r="F84" s="18"/>
      <c r="G84" s="19"/>
      <c r="H84" s="18"/>
      <c r="I84" s="18"/>
      <c r="J84" s="18"/>
    </row>
    <row r="85" spans="1:10" ht="12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ht="12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2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ht="12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ht="12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12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ht="12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12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10" ht="12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10" ht="12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10" ht="12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10" ht="12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ht="12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ht="12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ht="12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ht="12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ht="12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ht="12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ht="12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ht="12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ht="12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ht="12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ht="12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2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ht="12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ht="12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ht="12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ht="12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ht="12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ht="12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ht="12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ht="12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12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12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12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2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ht="12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ht="12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ht="12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ht="12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ht="12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ht="12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ht="12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  <row r="128" spans="1:10" ht="12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2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12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12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</row>
    <row r="132" spans="1:10" ht="12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</row>
    <row r="133" spans="1:10" ht="12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1:10" ht="12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</row>
    <row r="135" spans="1:10" ht="12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</row>
    <row r="136" spans="1:10" ht="12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</row>
    <row r="137" spans="1:10" ht="12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</row>
    <row r="138" spans="1:10" ht="12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</row>
    <row r="139" spans="1:10" ht="12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ht="12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ht="12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0" ht="12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 ht="12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2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10" ht="12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</row>
    <row r="146" spans="1:10" ht="12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</row>
    <row r="147" spans="1:10" ht="12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</row>
    <row r="148" spans="1:10" ht="12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</row>
    <row r="149" spans="1:10" ht="12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</row>
    <row r="150" spans="1:10" ht="12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</row>
    <row r="151" spans="1:10" ht="12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</row>
    <row r="152" spans="1:10" ht="12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0" ht="12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</row>
    <row r="154" spans="1:10" ht="12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</row>
    <row r="155" spans="1:10" ht="12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</row>
    <row r="156" spans="1:10" ht="12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</row>
    <row r="157" spans="1:10" ht="12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0" ht="12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</row>
    <row r="159" spans="1:10" ht="12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</row>
    <row r="160" spans="1:10" ht="12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</row>
    <row r="161" spans="1:10" ht="12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</row>
    <row r="162" spans="1:10" ht="12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</row>
    <row r="163" spans="1:10" ht="12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</row>
    <row r="164" spans="1:10" ht="12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</row>
    <row r="165" spans="1:10" ht="12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</row>
    <row r="166" spans="1:10" ht="12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2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12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12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</row>
    <row r="170" spans="1:10" ht="12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</row>
    <row r="171" spans="1:10" ht="12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</row>
    <row r="172" spans="1:10" ht="12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</row>
    <row r="173" spans="1:10" ht="12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</row>
    <row r="174" spans="1:10" ht="12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</row>
    <row r="175" spans="1:10" ht="12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</row>
    <row r="176" spans="1:10" ht="12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0" ht="12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</row>
    <row r="178" spans="1:10" ht="12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</row>
    <row r="179" spans="1:10" ht="12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1:10" ht="12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</row>
    <row r="181" spans="1:10" ht="12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</row>
    <row r="182" spans="1:10" ht="12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</row>
    <row r="183" spans="1:10" ht="12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</row>
    <row r="184" spans="1:10" ht="12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</row>
    <row r="185" spans="1:10" ht="12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</row>
    <row r="186" spans="1:10" ht="12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</row>
    <row r="187" spans="1:10" ht="12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</row>
    <row r="188" spans="1:10" ht="12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</row>
    <row r="189" spans="1:10" ht="12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</row>
    <row r="190" spans="1:10" ht="12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</row>
    <row r="191" spans="1:10" ht="12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10" ht="12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2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12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12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</row>
    <row r="196" spans="1:10" ht="12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</row>
    <row r="197" spans="1:10" ht="12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</row>
    <row r="198" spans="1:10" ht="12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</row>
    <row r="199" spans="1:10" ht="12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</row>
    <row r="200" spans="1:10" ht="12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</row>
    <row r="201" spans="1:10" ht="12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</row>
    <row r="202" spans="1:10" ht="12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</row>
    <row r="203" spans="1:10" ht="12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</row>
    <row r="204" spans="1:10" ht="12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ht="12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12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2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</row>
    <row r="208" spans="1:10" ht="12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</row>
    <row r="209" spans="1:10" ht="12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</row>
    <row r="210" spans="1:10" ht="12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</row>
    <row r="211" spans="1:10" ht="12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</row>
    <row r="212" spans="1:10" ht="12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</row>
    <row r="213" spans="1:10" ht="12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</row>
    <row r="214" spans="1:10" ht="12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</row>
    <row r="215" spans="1:10" ht="12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</row>
    <row r="216" spans="1:10" ht="12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</row>
    <row r="217" spans="1:10" ht="12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</row>
    <row r="218" spans="1:10" ht="12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</row>
    <row r="219" spans="1:10" ht="12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</row>
    <row r="220" spans="1:10" ht="12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</row>
    <row r="221" spans="1:10" ht="12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</row>
    <row r="222" spans="1:10" ht="12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</row>
    <row r="223" spans="1:10" ht="12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</row>
    <row r="224" spans="1:10" ht="12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</row>
    <row r="225" spans="1:10" ht="12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</row>
    <row r="226" spans="1:10" ht="12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</row>
    <row r="227" spans="1:10" ht="12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0" ht="12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</row>
    <row r="229" spans="1:10" ht="12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</row>
    <row r="230" spans="1:10" ht="12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</row>
    <row r="231" spans="1:10" ht="12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</row>
    <row r="232" spans="1:10" ht="12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2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</row>
    <row r="234" spans="1:10" ht="12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</row>
    <row r="235" spans="1:10" ht="12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</row>
    <row r="236" spans="1:10" ht="12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</row>
    <row r="237" spans="1:10" ht="12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</row>
    <row r="238" spans="1:10" ht="12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</row>
    <row r="239" spans="1:10" ht="12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</row>
    <row r="240" spans="1:10" ht="12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</row>
    <row r="241" spans="1:10" ht="12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</row>
    <row r="242" spans="1:10" ht="12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</row>
    <row r="243" spans="1:10" ht="12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</row>
    <row r="244" spans="1:10" ht="12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</row>
    <row r="245" spans="1:10" ht="12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</row>
    <row r="246" spans="1:10" ht="12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</row>
    <row r="247" spans="1:10" ht="12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</row>
    <row r="248" spans="1:10" ht="12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</row>
    <row r="249" spans="1:10" ht="12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</row>
    <row r="250" spans="1:10" ht="12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</row>
    <row r="251" spans="1:10" ht="12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</row>
    <row r="252" spans="1:10" ht="12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</row>
    <row r="253" spans="1:10" ht="12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</row>
    <row r="254" spans="1:10" ht="12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</row>
    <row r="255" spans="1:10" ht="12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</row>
    <row r="256" spans="1:10" ht="12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</row>
    <row r="257" spans="1:10" ht="12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</row>
    <row r="258" spans="1:10" ht="12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</row>
    <row r="259" spans="1:10" ht="12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</row>
    <row r="260" spans="1:10" ht="12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</row>
    <row r="261" spans="1:10" ht="12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</row>
    <row r="262" spans="1:10" ht="12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</row>
    <row r="263" spans="1:10" ht="12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</row>
    <row r="264" spans="1:10" ht="12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</row>
    <row r="265" spans="1:10" ht="12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</row>
    <row r="266" spans="1:10" ht="12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</row>
    <row r="267" spans="1:10" ht="12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</row>
    <row r="268" spans="1:10" ht="12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</row>
    <row r="269" spans="1:10" ht="12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</row>
    <row r="270" spans="1:10" ht="12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</row>
    <row r="271" spans="1:10" ht="12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</row>
    <row r="272" spans="1:10" ht="12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</row>
    <row r="273" spans="1:10" ht="12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</row>
    <row r="274" spans="1:10" ht="12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</row>
    <row r="275" spans="1:10" ht="12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</row>
    <row r="276" spans="1:10" ht="12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</row>
    <row r="277" spans="1:10" ht="12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</row>
    <row r="278" spans="1:10" ht="12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</row>
    <row r="279" spans="1:10" ht="12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</row>
    <row r="280" spans="1:10" ht="12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</row>
    <row r="281" spans="1:10" ht="12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</row>
    <row r="282" spans="1:10" ht="12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</row>
    <row r="283" spans="1:10" ht="12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</row>
    <row r="284" spans="1:10" ht="12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</row>
    <row r="285" spans="1:10" ht="12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</row>
    <row r="286" spans="1:10" ht="12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</row>
    <row r="287" spans="1:10" ht="12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</row>
    <row r="288" spans="1:10" ht="12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</row>
    <row r="289" spans="1:10" ht="12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</row>
    <row r="290" spans="1:10" ht="12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</row>
    <row r="291" spans="1:10" ht="12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</row>
    <row r="292" spans="1:10" ht="12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</row>
    <row r="293" spans="1:10" ht="12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0" ht="12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0" ht="12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0" ht="12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0" ht="12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0" ht="12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0" ht="12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0" ht="12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0" ht="12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0" ht="12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ht="12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0" ht="12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ht="12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ht="12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ht="12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ht="12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ht="12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ht="12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ht="12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ht="12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ht="12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ht="12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ht="12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ht="12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ht="12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ht="12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ht="12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ht="12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ht="12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ht="12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ht="12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ht="12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ht="12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ht="12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ht="12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ht="12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ht="12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ht="12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ht="12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ht="12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ht="12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ht="12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ht="12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ht="12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ht="12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ht="12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ht="12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ht="12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ht="12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ht="12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ht="12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ht="12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ht="12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ht="12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ht="12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ht="12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ht="12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ht="12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ht="12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ht="12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ht="12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ht="12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ht="12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ht="12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ht="12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ht="12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ht="12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ht="12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ht="12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ht="12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ht="12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ht="12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ht="12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ht="12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ht="12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ht="12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ht="12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ht="12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ht="12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ht="12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ht="12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ht="12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ht="12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ht="12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ht="12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ht="12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ht="12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ht="12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ht="12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ht="12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ht="12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ht="12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ht="12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ht="12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ht="12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ht="12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ht="12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ht="12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ht="12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ht="12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ht="12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ht="12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ht="12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ht="12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ht="12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ht="12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ht="12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ht="12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ht="12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ht="12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ht="12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ht="12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ht="12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ht="12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ht="12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ht="12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ht="12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ht="12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ht="12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ht="12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ht="12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ht="12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ht="12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ht="12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ht="12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ht="12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ht="12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ht="12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ht="12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ht="12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ht="12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ht="12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ht="12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ht="12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ht="12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ht="12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ht="12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ht="12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ht="12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ht="12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ht="12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ht="12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ht="12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ht="12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ht="12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ht="12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ht="12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ht="12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ht="12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ht="12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ht="12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ht="12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ht="12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ht="12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ht="12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ht="12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ht="12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ht="12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ht="12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ht="12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ht="12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ht="12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ht="12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ht="12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ht="12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ht="12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ht="12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ht="12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ht="12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ht="12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ht="12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ht="12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ht="12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ht="12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ht="12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ht="12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ht="12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ht="12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ht="12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ht="12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ht="12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ht="12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ht="12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ht="12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ht="12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ht="12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ht="12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ht="12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ht="12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ht="12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ht="12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ht="12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ht="12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ht="12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ht="12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ht="12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ht="12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ht="12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ht="12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ht="12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ht="12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ht="12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ht="12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ht="12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ht="12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ht="12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ht="12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ht="12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ht="12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ht="12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ht="12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ht="12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ht="12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ht="12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ht="12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ht="12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ht="12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ht="12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ht="12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ht="12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ht="12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ht="12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ht="12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ht="12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ht="12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ht="12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ht="12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ht="12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ht="12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ht="12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ht="12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ht="12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ht="12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ht="12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ht="12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ht="12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ht="12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ht="12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ht="12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ht="12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ht="12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ht="12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ht="12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ht="12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ht="12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ht="12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ht="12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ht="12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ht="12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ht="12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ht="12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ht="12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ht="12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ht="12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ht="12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ht="12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ht="12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ht="12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ht="12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ht="12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ht="12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ht="12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ht="12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ht="12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ht="12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ht="12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ht="12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ht="12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ht="12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ht="12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ht="12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ht="12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ht="12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ht="12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ht="12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ht="12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ht="12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ht="12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ht="12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ht="12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ht="12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ht="12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ht="12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ht="12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ht="12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ht="12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ht="12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ht="12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ht="12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ht="12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ht="12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ht="12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ht="12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ht="12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ht="12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ht="12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ht="12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ht="12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ht="12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ht="12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ht="12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ht="12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ht="12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ht="12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ht="12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ht="12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ht="12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</row>
    <row r="600" spans="1:10" ht="12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</row>
  </sheetData>
  <sheetProtection algorithmName="SHA-512" hashValue="2ntZkkTWCKQaN3ovQTtiWCCxOurfcHTuVL/2GO2LSDh0nGCoLvO6S0G6Lyq02nOu2cbEDPpVT9Ngo5ZY57ojbg==" saltValue="7Kjxo97/L1J12RPp0x+mxg==" spinCount="100000" sheet="1" objects="1" scenarios="1"/>
  <mergeCells count="9">
    <mergeCell ref="E17:F17"/>
    <mergeCell ref="E51:F51"/>
    <mergeCell ref="C2:I2"/>
    <mergeCell ref="A5:J5"/>
    <mergeCell ref="A7:J7"/>
    <mergeCell ref="A9:J9"/>
    <mergeCell ref="A11:J11"/>
    <mergeCell ref="E13:F13"/>
    <mergeCell ref="C3:H3"/>
  </mergeCells>
  <conditionalFormatting sqref="G15:I78">
    <cfRule type="expression" dxfId="1" priority="12">
      <formula>OR(WEEKDAY(G15,2)&gt;5)</formula>
    </cfRule>
  </conditionalFormatting>
  <conditionalFormatting sqref="I32">
    <cfRule type="expression" dxfId="0" priority="1">
      <formula>ABS($I$32-$I$34)&lt;10</formula>
    </cfRule>
  </conditionalFormatting>
  <dataValidations count="2">
    <dataValidation type="list" allowBlank="1" showInputMessage="1" showErrorMessage="1" sqref="I3" xr:uid="{34DAB3D2-90F7-44AC-AC9B-9C8D2552028D}">
      <formula1>"Bauleistung,Dienstleistung,Lieferung"</formula1>
    </dataValidation>
    <dataValidation allowBlank="1" showInputMessage="1" showErrorMessage="1" sqref="E53 E34" xr:uid="{86A54346-BA70-4C79-BBEE-DC9F34269840}"/>
  </dataValidations>
  <pageMargins left="0.78740157480314965" right="0.35433070866141736" top="1.1811023622047245" bottom="0.19685039370078741" header="0.39370078740157483" footer="0.39370078740157483"/>
  <pageSetup paperSize="9" orientation="landscape" r:id="rId1"/>
  <headerFooter scaleWithDoc="0" alignWithMargins="0">
    <oddHeader>&amp;L&amp;G&amp;R&amp;G</oddHeader>
    <oddFooter>&amp;R&amp;7&amp;P von &amp;N</oddFooter>
  </headerFooter>
  <rowBreaks count="1" manualBreakCount="1">
    <brk id="50" max="16383" man="1"/>
  </rowBreaks>
  <ignoredErrors>
    <ignoredError sqref="G22:G76 I15:I34 E61:E71 I36:I77 G19:G21" unlockedFormula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4D60CE4-C853-4E94-980F-0B1277D3623F}">
            <xm:f>(COUNTIF(Daten!$I$14:$I$32,G15)&gt;0)</xm:f>
            <x14:dxf>
              <font>
                <color rgb="FF00B050"/>
              </font>
            </x14:dxf>
          </x14:cfRule>
          <x14:cfRule type="expression" priority="3" id="{4A9E1EE8-F80A-4103-8ABB-B6906BAEC829}">
            <xm:f>(COUNTIF(Daten!$I$3:$I$11,G15)&gt;0)</xm:f>
            <x14:dxf>
              <font>
                <color rgb="FF0070C0"/>
              </font>
            </x14:dxf>
          </x14:cfRule>
          <x14:cfRule type="expression" priority="4" id="{3CE31ACD-51ED-4DD3-9BBA-AC4156205792}">
            <xm:f>(COUNTIF(Daten!$G$14:$G$32,G15)&gt;0)</xm:f>
            <x14:dxf>
              <font>
                <color rgb="FF00B050"/>
              </font>
            </x14:dxf>
          </x14:cfRule>
          <x14:cfRule type="expression" priority="5" id="{38C48710-80A5-4CD5-9A93-1EEB68F41614}">
            <xm:f>(COUNTIF(Daten!$G$3:$G$11,G15)&gt;0)</xm:f>
            <x14:dxf>
              <font>
                <color rgb="FF0070C0"/>
              </font>
            </x14:dxf>
          </x14:cfRule>
          <x14:cfRule type="expression" priority="6" id="{6072C590-2ED4-41A1-9341-C566BDAAB315}">
            <xm:f>(COUNTIF(Daten!$E$14:$E$32,G15)&gt;0)</xm:f>
            <x14:dxf>
              <font>
                <color rgb="FF00B050"/>
              </font>
            </x14:dxf>
          </x14:cfRule>
          <x14:cfRule type="expression" priority="7" id="{B570BDB6-CC41-4797-B09A-0900B3234CB1}">
            <xm:f>(COUNTIF(Daten!$E$3:$E$11,G15)&gt;0)</xm:f>
            <x14:dxf>
              <font>
                <color rgb="FF0070C0"/>
              </font>
            </x14:dxf>
          </x14:cfRule>
          <x14:cfRule type="expression" priority="8" id="{46C10725-5232-43A5-A5B5-C8A3F9EB0ED1}">
            <xm:f>(COUNTIF(Daten!$C$14:$C$32,G15)&gt;0)</xm:f>
            <x14:dxf>
              <font>
                <color rgb="FF00B050"/>
              </font>
            </x14:dxf>
          </x14:cfRule>
          <x14:cfRule type="expression" priority="9" id="{1D08A804-5C97-456B-83FD-0D6CC0DF1831}">
            <xm:f>(COUNTIF(Daten!$C$3:$C$11,G15)&gt;0)</xm:f>
            <x14:dxf>
              <font>
                <color rgb="FF0070C0"/>
              </font>
            </x14:dxf>
          </x14:cfRule>
          <x14:cfRule type="expression" priority="10" id="{F433D002-999F-4836-83E4-DBA4B36F068F}">
            <xm:f>(COUNTIF(Daten!$A$14:$A$32,G15)&gt;0)</xm:f>
            <x14:dxf>
              <font>
                <color rgb="FF00B050"/>
              </font>
            </x14:dxf>
          </x14:cfRule>
          <x14:cfRule type="expression" priority="11" id="{7270AE9F-9B65-4DF9-AE3B-042E6B50153E}">
            <xm:f>(COUNTIF(Daten!$A$3:$A$11,G15)&gt;0)</xm:f>
            <x14:dxf>
              <font>
                <color rgb="FF0070C0"/>
              </font>
            </x14:dxf>
          </x14:cfRule>
          <xm:sqref>G15:I78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93C5-A4BD-4D10-A5A7-18769A2FD07C}">
  <dimension ref="A1:J61"/>
  <sheetViews>
    <sheetView workbookViewId="0"/>
    <sheetView workbookViewId="1"/>
    <sheetView workbookViewId="2"/>
    <sheetView topLeftCell="A16" workbookViewId="3">
      <selection activeCell="A37" sqref="A37"/>
    </sheetView>
    <sheetView workbookViewId="4"/>
  </sheetViews>
  <sheetFormatPr baseColWidth="10" defaultColWidth="11.42578125" defaultRowHeight="12.75" x14ac:dyDescent="0.2"/>
  <cols>
    <col min="1" max="1" width="10.28515625" style="24" bestFit="1" customWidth="1"/>
    <col min="2" max="2" width="14.28515625" style="24" bestFit="1" customWidth="1"/>
    <col min="3" max="3" width="10.28515625" style="24" bestFit="1" customWidth="1"/>
    <col min="4" max="4" width="14.28515625" style="24" bestFit="1" customWidth="1"/>
    <col min="5" max="5" width="10.28515625" style="24" bestFit="1" customWidth="1"/>
    <col min="6" max="6" width="14.28515625" style="24" bestFit="1" customWidth="1"/>
    <col min="7" max="7" width="10.28515625" style="24" bestFit="1" customWidth="1"/>
    <col min="8" max="8" width="14.28515625" style="24" bestFit="1" customWidth="1"/>
    <col min="9" max="9" width="10.28515625" style="24" bestFit="1" customWidth="1"/>
    <col min="10" max="10" width="14.28515625" style="24" bestFit="1" customWidth="1"/>
    <col min="11" max="16384" width="11.42578125" style="24"/>
  </cols>
  <sheetData>
    <row r="1" spans="1:10" x14ac:dyDescent="0.2">
      <c r="A1" s="34" t="s">
        <v>126</v>
      </c>
    </row>
    <row r="2" spans="1:10" x14ac:dyDescent="0.2">
      <c r="A2" s="23" t="s">
        <v>69</v>
      </c>
      <c r="B2" s="20"/>
      <c r="C2" s="23" t="s">
        <v>106</v>
      </c>
      <c r="D2" s="20"/>
      <c r="E2" s="23" t="s">
        <v>107</v>
      </c>
      <c r="F2" s="20"/>
      <c r="G2" s="23" t="s">
        <v>108</v>
      </c>
      <c r="H2" s="20"/>
      <c r="I2" s="23" t="s">
        <v>109</v>
      </c>
      <c r="J2" s="20"/>
    </row>
    <row r="3" spans="1:10" x14ac:dyDescent="0.2">
      <c r="A3" s="25">
        <v>46023</v>
      </c>
      <c r="B3" s="20" t="s">
        <v>64</v>
      </c>
      <c r="C3" s="25">
        <v>46388</v>
      </c>
      <c r="D3" s="20" t="s">
        <v>64</v>
      </c>
      <c r="E3" s="25">
        <v>46753</v>
      </c>
      <c r="F3" s="20" t="s">
        <v>64</v>
      </c>
      <c r="G3" s="25">
        <v>47119</v>
      </c>
      <c r="H3" s="20" t="s">
        <v>64</v>
      </c>
      <c r="I3" s="25">
        <v>47484</v>
      </c>
      <c r="J3" s="20" t="s">
        <v>64</v>
      </c>
    </row>
    <row r="4" spans="1:10" x14ac:dyDescent="0.2">
      <c r="A4" s="25">
        <v>46024</v>
      </c>
      <c r="B4" s="20" t="s">
        <v>24</v>
      </c>
      <c r="C4" s="25">
        <v>46389</v>
      </c>
      <c r="D4" s="20" t="s">
        <v>24</v>
      </c>
      <c r="E4" s="25">
        <v>46754</v>
      </c>
      <c r="F4" s="20" t="s">
        <v>24</v>
      </c>
      <c r="G4" s="25">
        <v>47120</v>
      </c>
      <c r="H4" s="20" t="s">
        <v>24</v>
      </c>
      <c r="I4" s="25">
        <v>47485</v>
      </c>
      <c r="J4" s="20" t="s">
        <v>24</v>
      </c>
    </row>
    <row r="5" spans="1:10" x14ac:dyDescent="0.2">
      <c r="A5" s="25">
        <v>46115</v>
      </c>
      <c r="B5" s="20" t="s">
        <v>23</v>
      </c>
      <c r="C5" s="25">
        <v>46472</v>
      </c>
      <c r="D5" s="20" t="s">
        <v>23</v>
      </c>
      <c r="E5" s="25">
        <v>46857</v>
      </c>
      <c r="F5" s="20" t="s">
        <v>23</v>
      </c>
      <c r="G5" s="25">
        <v>47207</v>
      </c>
      <c r="H5" s="20" t="s">
        <v>23</v>
      </c>
      <c r="I5" s="25">
        <v>47592</v>
      </c>
      <c r="J5" s="20" t="s">
        <v>23</v>
      </c>
    </row>
    <row r="6" spans="1:10" x14ac:dyDescent="0.2">
      <c r="A6" s="25">
        <v>46118</v>
      </c>
      <c r="B6" s="20" t="s">
        <v>22</v>
      </c>
      <c r="C6" s="25">
        <v>46475</v>
      </c>
      <c r="D6" s="20" t="s">
        <v>22</v>
      </c>
      <c r="E6" s="25">
        <v>46860</v>
      </c>
      <c r="F6" s="20" t="s">
        <v>22</v>
      </c>
      <c r="G6" s="25">
        <v>47210</v>
      </c>
      <c r="H6" s="20" t="s">
        <v>22</v>
      </c>
      <c r="I6" s="25">
        <v>47595</v>
      </c>
      <c r="J6" s="20" t="s">
        <v>22</v>
      </c>
    </row>
    <row r="7" spans="1:10" x14ac:dyDescent="0.2">
      <c r="A7" s="25">
        <v>46156</v>
      </c>
      <c r="B7" s="20" t="s">
        <v>21</v>
      </c>
      <c r="C7" s="25">
        <v>46513</v>
      </c>
      <c r="D7" s="20" t="s">
        <v>21</v>
      </c>
      <c r="E7" s="25">
        <v>46898</v>
      </c>
      <c r="F7" s="20" t="s">
        <v>21</v>
      </c>
      <c r="G7" s="25">
        <v>47248</v>
      </c>
      <c r="H7" s="20" t="s">
        <v>21</v>
      </c>
      <c r="I7" s="25">
        <v>47633</v>
      </c>
      <c r="J7" s="20" t="s">
        <v>21</v>
      </c>
    </row>
    <row r="8" spans="1:10" x14ac:dyDescent="0.2">
      <c r="A8" s="25">
        <v>46167</v>
      </c>
      <c r="B8" s="20" t="s">
        <v>20</v>
      </c>
      <c r="C8" s="25">
        <v>46524</v>
      </c>
      <c r="D8" s="20" t="s">
        <v>20</v>
      </c>
      <c r="E8" s="25">
        <v>46909</v>
      </c>
      <c r="F8" s="20" t="s">
        <v>20</v>
      </c>
      <c r="G8" s="25">
        <v>47259</v>
      </c>
      <c r="H8" s="20" t="s">
        <v>20</v>
      </c>
      <c r="I8" s="25">
        <v>47644</v>
      </c>
      <c r="J8" s="20" t="s">
        <v>20</v>
      </c>
    </row>
    <row r="9" spans="1:10" x14ac:dyDescent="0.2">
      <c r="A9" s="25">
        <v>46235</v>
      </c>
      <c r="B9" s="20" t="s">
        <v>65</v>
      </c>
      <c r="C9" s="25">
        <v>46600</v>
      </c>
      <c r="D9" s="20" t="s">
        <v>65</v>
      </c>
      <c r="E9" s="25">
        <v>46966</v>
      </c>
      <c r="F9" s="20" t="s">
        <v>65</v>
      </c>
      <c r="G9" s="25">
        <v>47331</v>
      </c>
      <c r="H9" s="20" t="s">
        <v>65</v>
      </c>
      <c r="I9" s="25">
        <v>47696</v>
      </c>
      <c r="J9" s="20" t="s">
        <v>65</v>
      </c>
    </row>
    <row r="10" spans="1:10" x14ac:dyDescent="0.2">
      <c r="A10" s="25">
        <v>46381</v>
      </c>
      <c r="B10" s="20" t="s">
        <v>66</v>
      </c>
      <c r="C10" s="25">
        <v>46746</v>
      </c>
      <c r="D10" s="20" t="s">
        <v>66</v>
      </c>
      <c r="E10" s="25">
        <v>47112</v>
      </c>
      <c r="F10" s="20" t="s">
        <v>66</v>
      </c>
      <c r="G10" s="25">
        <v>47477</v>
      </c>
      <c r="H10" s="20" t="s">
        <v>66</v>
      </c>
      <c r="I10" s="25">
        <v>47842</v>
      </c>
      <c r="J10" s="20" t="s">
        <v>66</v>
      </c>
    </row>
    <row r="11" spans="1:10" x14ac:dyDescent="0.2">
      <c r="A11" s="25">
        <v>46382</v>
      </c>
      <c r="B11" s="20" t="s">
        <v>75</v>
      </c>
      <c r="C11" s="25">
        <v>46747</v>
      </c>
      <c r="D11" s="20" t="s">
        <v>75</v>
      </c>
      <c r="E11" s="25">
        <v>47113</v>
      </c>
      <c r="F11" s="20" t="s">
        <v>75</v>
      </c>
      <c r="G11" s="25">
        <v>47478</v>
      </c>
      <c r="H11" s="20" t="s">
        <v>75</v>
      </c>
      <c r="I11" s="25">
        <v>47843</v>
      </c>
      <c r="J11" s="20" t="s">
        <v>75</v>
      </c>
    </row>
    <row r="12" spans="1:10" ht="6" customHeight="1" x14ac:dyDescent="0.2"/>
    <row r="13" spans="1:10" x14ac:dyDescent="0.2">
      <c r="A13" s="23" t="s">
        <v>121</v>
      </c>
      <c r="C13" s="23" t="s">
        <v>122</v>
      </c>
      <c r="E13" s="23" t="s">
        <v>123</v>
      </c>
      <c r="G13" s="23" t="s">
        <v>124</v>
      </c>
      <c r="I13" s="23" t="s">
        <v>125</v>
      </c>
    </row>
    <row r="14" spans="1:10" x14ac:dyDescent="0.2">
      <c r="A14" s="25">
        <v>46371</v>
      </c>
      <c r="B14" s="26"/>
      <c r="C14" s="25">
        <v>46736</v>
      </c>
      <c r="D14" s="26"/>
      <c r="E14" s="25">
        <v>47102</v>
      </c>
      <c r="F14" s="26"/>
      <c r="G14" s="25">
        <v>47467</v>
      </c>
      <c r="H14" s="26"/>
      <c r="I14" s="25">
        <v>47832</v>
      </c>
      <c r="J14" s="26"/>
    </row>
    <row r="15" spans="1:10" x14ac:dyDescent="0.2">
      <c r="A15" s="25">
        <v>46372</v>
      </c>
      <c r="B15" s="26"/>
      <c r="C15" s="25">
        <v>46737</v>
      </c>
      <c r="D15" s="26"/>
      <c r="E15" s="25">
        <v>47103</v>
      </c>
      <c r="F15" s="26"/>
      <c r="G15" s="25">
        <v>47468</v>
      </c>
      <c r="H15" s="26"/>
      <c r="I15" s="25">
        <v>47833</v>
      </c>
      <c r="J15" s="26"/>
    </row>
    <row r="16" spans="1:10" x14ac:dyDescent="0.2">
      <c r="A16" s="25">
        <v>46373</v>
      </c>
      <c r="B16" s="26"/>
      <c r="C16" s="25">
        <v>46738</v>
      </c>
      <c r="D16" s="26"/>
      <c r="E16" s="25">
        <v>47104</v>
      </c>
      <c r="F16" s="26"/>
      <c r="G16" s="25">
        <v>47469</v>
      </c>
      <c r="H16" s="26"/>
      <c r="I16" s="25">
        <v>47834</v>
      </c>
      <c r="J16" s="26"/>
    </row>
    <row r="17" spans="1:10" x14ac:dyDescent="0.2">
      <c r="A17" s="25">
        <v>46374</v>
      </c>
      <c r="B17" s="26"/>
      <c r="C17" s="25">
        <v>46739</v>
      </c>
      <c r="D17" s="26"/>
      <c r="E17" s="25">
        <v>47105</v>
      </c>
      <c r="F17" s="26"/>
      <c r="G17" s="25">
        <v>47470</v>
      </c>
      <c r="H17" s="26"/>
      <c r="I17" s="25">
        <v>47835</v>
      </c>
      <c r="J17" s="26"/>
    </row>
    <row r="18" spans="1:10" x14ac:dyDescent="0.2">
      <c r="A18" s="25">
        <v>46375</v>
      </c>
      <c r="B18" s="26"/>
      <c r="C18" s="25">
        <v>46740</v>
      </c>
      <c r="D18" s="26"/>
      <c r="E18" s="25">
        <v>47106</v>
      </c>
      <c r="F18" s="26"/>
      <c r="G18" s="25">
        <v>47471</v>
      </c>
      <c r="H18" s="26"/>
      <c r="I18" s="25">
        <v>47836</v>
      </c>
      <c r="J18" s="26"/>
    </row>
    <row r="19" spans="1:10" x14ac:dyDescent="0.2">
      <c r="A19" s="25">
        <v>46376</v>
      </c>
      <c r="B19" s="26"/>
      <c r="C19" s="25">
        <v>46741</v>
      </c>
      <c r="D19" s="26"/>
      <c r="E19" s="25">
        <v>47107</v>
      </c>
      <c r="F19" s="26"/>
      <c r="G19" s="25">
        <v>47472</v>
      </c>
      <c r="H19" s="26"/>
      <c r="I19" s="25">
        <v>47837</v>
      </c>
      <c r="J19" s="26"/>
    </row>
    <row r="20" spans="1:10" x14ac:dyDescent="0.2">
      <c r="A20" s="25">
        <v>46377</v>
      </c>
      <c r="B20" s="26"/>
      <c r="C20" s="25">
        <v>46742</v>
      </c>
      <c r="D20" s="26"/>
      <c r="E20" s="25">
        <v>47108</v>
      </c>
      <c r="F20" s="26"/>
      <c r="G20" s="25">
        <v>47473</v>
      </c>
      <c r="H20" s="26"/>
      <c r="I20" s="25">
        <v>47838</v>
      </c>
      <c r="J20" s="26"/>
    </row>
    <row r="21" spans="1:10" x14ac:dyDescent="0.2">
      <c r="A21" s="25">
        <v>46378</v>
      </c>
      <c r="B21" s="26"/>
      <c r="C21" s="25">
        <v>46743</v>
      </c>
      <c r="D21" s="26"/>
      <c r="E21" s="25">
        <v>47109</v>
      </c>
      <c r="F21" s="26"/>
      <c r="G21" s="25">
        <v>47474</v>
      </c>
      <c r="H21" s="26"/>
      <c r="I21" s="25">
        <v>47839</v>
      </c>
      <c r="J21" s="26"/>
    </row>
    <row r="22" spans="1:10" x14ac:dyDescent="0.2">
      <c r="A22" s="25">
        <v>46379</v>
      </c>
      <c r="B22" s="26"/>
      <c r="C22" s="25">
        <v>46744</v>
      </c>
      <c r="D22" s="26"/>
      <c r="E22" s="25">
        <v>47110</v>
      </c>
      <c r="F22" s="26"/>
      <c r="G22" s="25">
        <v>47475</v>
      </c>
      <c r="H22" s="26"/>
      <c r="I22" s="25">
        <v>47840</v>
      </c>
      <c r="J22" s="26"/>
    </row>
    <row r="23" spans="1:10" x14ac:dyDescent="0.2">
      <c r="A23" s="25">
        <v>46380</v>
      </c>
      <c r="B23" s="26"/>
      <c r="C23" s="25">
        <v>46745</v>
      </c>
      <c r="D23" s="26"/>
      <c r="E23" s="25">
        <v>47111</v>
      </c>
      <c r="F23" s="26"/>
      <c r="G23" s="25">
        <v>47476</v>
      </c>
      <c r="H23" s="26"/>
      <c r="I23" s="25">
        <v>47841</v>
      </c>
      <c r="J23" s="26"/>
    </row>
    <row r="24" spans="1:10" x14ac:dyDescent="0.2">
      <c r="A24" s="25">
        <v>46381</v>
      </c>
      <c r="B24" s="26"/>
      <c r="C24" s="25">
        <v>46746</v>
      </c>
      <c r="D24" s="26"/>
      <c r="E24" s="25">
        <v>47112</v>
      </c>
      <c r="F24" s="26"/>
      <c r="G24" s="25">
        <v>47477</v>
      </c>
      <c r="H24" s="26"/>
      <c r="I24" s="25">
        <v>47842</v>
      </c>
      <c r="J24" s="26"/>
    </row>
    <row r="25" spans="1:10" x14ac:dyDescent="0.2">
      <c r="A25" s="25">
        <v>46382</v>
      </c>
      <c r="B25" s="26"/>
      <c r="C25" s="25">
        <v>46747</v>
      </c>
      <c r="D25" s="26"/>
      <c r="E25" s="25">
        <v>47113</v>
      </c>
      <c r="F25" s="26"/>
      <c r="G25" s="25">
        <v>47478</v>
      </c>
      <c r="H25" s="26"/>
      <c r="I25" s="25">
        <v>47843</v>
      </c>
      <c r="J25" s="26"/>
    </row>
    <row r="26" spans="1:10" x14ac:dyDescent="0.2">
      <c r="A26" s="25">
        <v>46383</v>
      </c>
      <c r="B26" s="26"/>
      <c r="C26" s="25">
        <v>46748</v>
      </c>
      <c r="D26" s="26"/>
      <c r="E26" s="25">
        <v>47114</v>
      </c>
      <c r="F26" s="26"/>
      <c r="G26" s="25">
        <v>47479</v>
      </c>
      <c r="H26" s="26"/>
      <c r="I26" s="25">
        <v>47844</v>
      </c>
      <c r="J26" s="26"/>
    </row>
    <row r="27" spans="1:10" x14ac:dyDescent="0.2">
      <c r="A27" s="25">
        <v>46384</v>
      </c>
      <c r="B27" s="26"/>
      <c r="C27" s="25">
        <v>46749</v>
      </c>
      <c r="D27" s="26"/>
      <c r="E27" s="25">
        <v>47115</v>
      </c>
      <c r="F27" s="26"/>
      <c r="G27" s="25">
        <v>47480</v>
      </c>
      <c r="H27" s="26"/>
      <c r="I27" s="25">
        <v>47845</v>
      </c>
      <c r="J27" s="26"/>
    </row>
    <row r="28" spans="1:10" x14ac:dyDescent="0.2">
      <c r="A28" s="25">
        <v>46385</v>
      </c>
      <c r="B28" s="26"/>
      <c r="C28" s="25">
        <v>46750</v>
      </c>
      <c r="D28" s="26"/>
      <c r="E28" s="25">
        <v>47116</v>
      </c>
      <c r="F28" s="26"/>
      <c r="G28" s="25">
        <v>47481</v>
      </c>
      <c r="H28" s="26"/>
      <c r="I28" s="25">
        <v>47846</v>
      </c>
      <c r="J28" s="26"/>
    </row>
    <row r="29" spans="1:10" x14ac:dyDescent="0.2">
      <c r="A29" s="25">
        <v>46386</v>
      </c>
      <c r="B29" s="26"/>
      <c r="C29" s="25">
        <v>46751</v>
      </c>
      <c r="D29" s="26"/>
      <c r="E29" s="25">
        <v>47117</v>
      </c>
      <c r="F29" s="26"/>
      <c r="G29" s="25">
        <v>47482</v>
      </c>
      <c r="H29" s="26"/>
      <c r="I29" s="25">
        <v>47847</v>
      </c>
      <c r="J29" s="26"/>
    </row>
    <row r="30" spans="1:10" x14ac:dyDescent="0.2">
      <c r="A30" s="25">
        <v>46387</v>
      </c>
      <c r="B30" s="26"/>
      <c r="C30" s="25">
        <v>46752</v>
      </c>
      <c r="D30" s="26"/>
      <c r="E30" s="25">
        <v>47118</v>
      </c>
      <c r="F30" s="26"/>
      <c r="G30" s="25">
        <v>47483</v>
      </c>
      <c r="H30" s="26"/>
      <c r="I30" s="25">
        <v>47848</v>
      </c>
      <c r="J30" s="26"/>
    </row>
    <row r="31" spans="1:10" x14ac:dyDescent="0.2">
      <c r="A31" s="25">
        <v>46388</v>
      </c>
      <c r="B31" s="26"/>
      <c r="C31" s="25">
        <v>46753</v>
      </c>
      <c r="D31" s="26"/>
      <c r="E31" s="25">
        <v>47119</v>
      </c>
      <c r="F31" s="26"/>
      <c r="G31" s="25">
        <v>47484</v>
      </c>
      <c r="H31" s="26"/>
      <c r="I31" s="25">
        <v>47849</v>
      </c>
      <c r="J31" s="26"/>
    </row>
    <row r="32" spans="1:10" x14ac:dyDescent="0.2">
      <c r="A32" s="25">
        <v>46389</v>
      </c>
      <c r="B32" s="26"/>
      <c r="C32" s="25">
        <v>46754</v>
      </c>
      <c r="D32" s="26"/>
      <c r="E32" s="25">
        <v>47120</v>
      </c>
      <c r="F32" s="26"/>
      <c r="G32" s="25">
        <v>47485</v>
      </c>
      <c r="H32" s="26"/>
      <c r="I32" s="25">
        <v>47850</v>
      </c>
      <c r="J32" s="26"/>
    </row>
    <row r="33" spans="1:10" x14ac:dyDescent="0.2">
      <c r="A33" s="25"/>
      <c r="B33" s="20"/>
      <c r="C33" s="25"/>
      <c r="D33" s="20"/>
      <c r="E33" s="25"/>
      <c r="F33" s="20"/>
      <c r="G33" s="25"/>
      <c r="H33" s="20"/>
      <c r="I33" s="25"/>
      <c r="J33" s="20"/>
    </row>
    <row r="34" spans="1:10" x14ac:dyDescent="0.2">
      <c r="A34" s="34" t="s">
        <v>120</v>
      </c>
    </row>
    <row r="35" spans="1:10" x14ac:dyDescent="0.2">
      <c r="A35" s="27" t="s">
        <v>127</v>
      </c>
      <c r="C35" s="27"/>
      <c r="E35" s="27"/>
      <c r="G35" s="27"/>
      <c r="I35" s="27"/>
    </row>
    <row r="36" spans="1:10" x14ac:dyDescent="0.2">
      <c r="A36" s="28" t="s">
        <v>112</v>
      </c>
      <c r="B36" s="28"/>
      <c r="C36" s="28"/>
      <c r="D36" s="29" t="s">
        <v>113</v>
      </c>
      <c r="E36" s="28"/>
      <c r="F36" s="28"/>
      <c r="G36" s="28"/>
    </row>
    <row r="37" spans="1:10" x14ac:dyDescent="0.2">
      <c r="A37" s="28" t="s">
        <v>130</v>
      </c>
      <c r="B37" s="28"/>
      <c r="C37" s="28"/>
      <c r="D37" s="28" t="s">
        <v>111</v>
      </c>
      <c r="E37" s="28"/>
      <c r="F37" s="28"/>
      <c r="G37" s="28"/>
    </row>
    <row r="38" spans="1:10" x14ac:dyDescent="0.2">
      <c r="A38" s="28" t="s">
        <v>131</v>
      </c>
      <c r="B38" s="28"/>
      <c r="C38" s="28"/>
      <c r="D38" s="30" t="s">
        <v>110</v>
      </c>
      <c r="E38" s="28"/>
      <c r="F38" s="28"/>
      <c r="G38" s="28"/>
      <c r="I38" s="35"/>
    </row>
    <row r="39" spans="1:10" ht="6" customHeight="1" x14ac:dyDescent="0.2">
      <c r="A39" s="28"/>
      <c r="B39" s="28"/>
      <c r="C39" s="28"/>
      <c r="D39" s="30"/>
      <c r="E39" s="28"/>
      <c r="F39" s="28"/>
      <c r="G39" s="28"/>
    </row>
    <row r="40" spans="1:10" x14ac:dyDescent="0.2">
      <c r="A40" s="27" t="s">
        <v>132</v>
      </c>
      <c r="B40" s="28"/>
      <c r="C40" s="28"/>
      <c r="D40" s="30"/>
      <c r="E40" s="28"/>
      <c r="F40" s="28"/>
      <c r="G40" s="28"/>
    </row>
    <row r="41" spans="1:10" x14ac:dyDescent="0.2">
      <c r="A41" s="28" t="s">
        <v>112</v>
      </c>
      <c r="B41" s="28"/>
      <c r="C41" s="28"/>
      <c r="D41" s="29" t="s">
        <v>113</v>
      </c>
      <c r="E41" s="28"/>
      <c r="F41" s="28"/>
      <c r="G41" s="28"/>
    </row>
    <row r="42" spans="1:10" x14ac:dyDescent="0.2">
      <c r="A42" s="28" t="s">
        <v>133</v>
      </c>
      <c r="B42" s="28"/>
      <c r="C42" s="28"/>
      <c r="D42" s="28" t="s">
        <v>111</v>
      </c>
      <c r="E42" s="28"/>
      <c r="F42" s="28"/>
      <c r="G42" s="28"/>
    </row>
    <row r="43" spans="1:10" x14ac:dyDescent="0.2">
      <c r="A43" s="28" t="s">
        <v>134</v>
      </c>
      <c r="B43" s="28"/>
      <c r="C43" s="28"/>
      <c r="D43" s="30" t="s">
        <v>110</v>
      </c>
      <c r="E43" s="28"/>
      <c r="F43" s="28"/>
      <c r="G43" s="28"/>
    </row>
    <row r="44" spans="1:10" ht="6" customHeight="1" x14ac:dyDescent="0.2">
      <c r="A44" s="28"/>
      <c r="B44" s="28"/>
      <c r="C44" s="28"/>
      <c r="D44" s="30"/>
      <c r="E44" s="28"/>
      <c r="F44" s="28"/>
      <c r="G44" s="28"/>
    </row>
    <row r="45" spans="1:10" x14ac:dyDescent="0.2">
      <c r="A45" s="27" t="s">
        <v>128</v>
      </c>
      <c r="B45" s="28"/>
      <c r="C45" s="28"/>
      <c r="D45" s="30"/>
      <c r="E45" s="28"/>
      <c r="F45" s="28"/>
      <c r="G45" s="28"/>
    </row>
    <row r="46" spans="1:10" x14ac:dyDescent="0.2">
      <c r="A46" s="28" t="s">
        <v>112</v>
      </c>
      <c r="B46" s="28"/>
      <c r="C46" s="28"/>
      <c r="D46" s="29" t="s">
        <v>113</v>
      </c>
      <c r="E46" s="28"/>
      <c r="F46" s="28"/>
      <c r="G46" s="28"/>
    </row>
    <row r="47" spans="1:10" x14ac:dyDescent="0.2">
      <c r="A47" s="28" t="s">
        <v>135</v>
      </c>
      <c r="B47" s="28"/>
      <c r="C47" s="28"/>
      <c r="D47" s="28" t="s">
        <v>111</v>
      </c>
      <c r="E47" s="28"/>
      <c r="F47" s="28"/>
      <c r="G47" s="28"/>
    </row>
    <row r="48" spans="1:10" x14ac:dyDescent="0.2">
      <c r="A48" s="28" t="s">
        <v>136</v>
      </c>
      <c r="B48" s="28"/>
      <c r="C48" s="28"/>
      <c r="D48" s="30" t="s">
        <v>110</v>
      </c>
      <c r="E48" s="28"/>
      <c r="F48" s="28"/>
      <c r="G48" s="28"/>
    </row>
    <row r="49" spans="1:7" x14ac:dyDescent="0.2">
      <c r="A49" s="28" t="s">
        <v>119</v>
      </c>
      <c r="B49" s="28"/>
      <c r="C49" s="28"/>
      <c r="D49" s="33"/>
      <c r="E49" s="28"/>
      <c r="F49" s="28"/>
      <c r="G49" s="28"/>
    </row>
    <row r="50" spans="1:7" ht="6" customHeight="1" x14ac:dyDescent="0.2">
      <c r="A50" s="28"/>
      <c r="B50" s="28"/>
      <c r="C50" s="28"/>
      <c r="D50" s="30"/>
      <c r="E50" s="28"/>
      <c r="F50" s="28"/>
      <c r="G50" s="28"/>
    </row>
    <row r="51" spans="1:7" x14ac:dyDescent="0.2">
      <c r="A51" s="27" t="s">
        <v>129</v>
      </c>
      <c r="B51" s="28"/>
      <c r="C51" s="28"/>
      <c r="D51" s="30"/>
      <c r="E51" s="28"/>
      <c r="F51" s="28"/>
      <c r="G51" s="28"/>
    </row>
    <row r="52" spans="1:7" x14ac:dyDescent="0.2">
      <c r="A52" s="28" t="s">
        <v>112</v>
      </c>
      <c r="B52" s="28"/>
      <c r="C52" s="28"/>
      <c r="D52" s="29" t="s">
        <v>113</v>
      </c>
      <c r="E52" s="28"/>
      <c r="F52" s="28"/>
      <c r="G52" s="28"/>
    </row>
    <row r="53" spans="1:7" x14ac:dyDescent="0.2">
      <c r="A53" s="28" t="s">
        <v>137</v>
      </c>
      <c r="B53" s="28"/>
      <c r="C53" s="28"/>
      <c r="D53" s="28" t="s">
        <v>111</v>
      </c>
      <c r="E53" s="28"/>
      <c r="F53" s="28"/>
      <c r="G53" s="28"/>
    </row>
    <row r="54" spans="1:7" x14ac:dyDescent="0.2">
      <c r="A54" s="28" t="s">
        <v>138</v>
      </c>
      <c r="B54" s="28"/>
      <c r="C54" s="28"/>
      <c r="D54" s="30" t="s">
        <v>110</v>
      </c>
      <c r="E54" s="28"/>
      <c r="F54" s="28"/>
      <c r="G54" s="28"/>
    </row>
    <row r="55" spans="1:7" x14ac:dyDescent="0.2">
      <c r="A55" s="28" t="s">
        <v>141</v>
      </c>
      <c r="B55" s="28"/>
      <c r="C55" s="28"/>
      <c r="D55" s="33"/>
      <c r="E55" s="28"/>
      <c r="F55" s="28"/>
      <c r="G55" s="28"/>
    </row>
    <row r="56" spans="1:7" ht="6" customHeight="1" x14ac:dyDescent="0.2">
      <c r="A56" s="28"/>
      <c r="B56" s="28"/>
      <c r="C56" s="28"/>
      <c r="D56" s="30"/>
      <c r="E56" s="28"/>
      <c r="F56" s="28"/>
      <c r="G56" s="28"/>
    </row>
    <row r="57" spans="1:7" x14ac:dyDescent="0.2">
      <c r="A57" s="27" t="s">
        <v>142</v>
      </c>
      <c r="B57" s="28"/>
      <c r="C57" s="28"/>
      <c r="D57" s="30"/>
      <c r="E57" s="28"/>
      <c r="F57" s="28"/>
      <c r="G57" s="28"/>
    </row>
    <row r="58" spans="1:7" x14ac:dyDescent="0.2">
      <c r="A58" s="28" t="s">
        <v>112</v>
      </c>
      <c r="B58" s="28"/>
      <c r="C58" s="28"/>
      <c r="D58" s="29" t="s">
        <v>113</v>
      </c>
      <c r="E58" s="28"/>
      <c r="F58" s="28"/>
      <c r="G58" s="28"/>
    </row>
    <row r="59" spans="1:7" x14ac:dyDescent="0.2">
      <c r="A59" s="28" t="s">
        <v>139</v>
      </c>
      <c r="B59" s="28"/>
      <c r="C59" s="28"/>
      <c r="D59" s="28" t="s">
        <v>111</v>
      </c>
      <c r="E59" s="28"/>
      <c r="F59" s="28"/>
      <c r="G59" s="28"/>
    </row>
    <row r="60" spans="1:7" x14ac:dyDescent="0.2">
      <c r="A60" s="28" t="s">
        <v>140</v>
      </c>
      <c r="B60" s="28"/>
      <c r="C60" s="28"/>
      <c r="D60" s="30" t="s">
        <v>110</v>
      </c>
      <c r="E60" s="28"/>
      <c r="F60" s="28"/>
      <c r="G60" s="28"/>
    </row>
    <row r="61" spans="1:7" x14ac:dyDescent="0.2">
      <c r="A61" s="28" t="s">
        <v>141</v>
      </c>
      <c r="B61" s="28"/>
      <c r="C61" s="28"/>
      <c r="D61" s="33"/>
      <c r="E61" s="28"/>
      <c r="F61" s="28"/>
      <c r="G61" s="28"/>
    </row>
  </sheetData>
  <sheetProtection algorithmName="SHA-512" hashValue="B5MtzyFTCyv6tDJAfJB2h7RFhqztQ8heGXZIOCkXM4jcfdtd5IkYxdCfZX14qPePr4SLy7Te6kawUNFi2Yeh4A==" saltValue="FPHsw0eTcCZJUvZQ+ADGl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F3 FV</vt:lpstr>
      <vt:lpstr>F3 FV mRM</vt:lpstr>
      <vt:lpstr>F3 EV</vt:lpstr>
      <vt:lpstr>F3 OV mRM oV</vt:lpstr>
      <vt:lpstr>F3 OV mRM mV</vt:lpstr>
      <vt:lpstr>Daten</vt:lpstr>
      <vt:lpstr>'F3 EV'!Druckbereich</vt:lpstr>
      <vt:lpstr>'F3 FV'!Druckbereich</vt:lpstr>
      <vt:lpstr>'F3 FV mRM'!Druckbereich</vt:lpstr>
      <vt:lpstr>'F3 OV mRM mV'!Druckbereich</vt:lpstr>
      <vt:lpstr>'F3 OV mRM oV'!Druckbereich</vt:lpstr>
      <vt:lpstr>'F3 EV'!Drucktitel</vt:lpstr>
      <vt:lpstr>'F3 FV'!Drucktitel</vt:lpstr>
      <vt:lpstr>'F3 FV mRM'!Drucktitel</vt:lpstr>
      <vt:lpstr>'F3 OV mRM mV'!Drucktitel</vt:lpstr>
      <vt:lpstr>'F3 OV mRM oV'!Drucktitel</vt:lpstr>
    </vt:vector>
  </TitlesOfParts>
  <Company>Aegerter &amp; Bosshardt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Spieler Daniel</dc:creator>
  <cp:lastModifiedBy>Meyer Karine ASTRA</cp:lastModifiedBy>
  <cp:lastPrinted>2026-03-23T11:36:49Z</cp:lastPrinted>
  <dcterms:created xsi:type="dcterms:W3CDTF">2008-01-10T13:08:12Z</dcterms:created>
  <dcterms:modified xsi:type="dcterms:W3CDTF">2026-04-08T07:29:32Z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pitel">
    <vt:lpwstr>4</vt:lpwstr>
  </property>
  <property fmtid="{D5CDD505-2E9C-101B-9397-08002B2CF9AE}" pid="3" name="FSC#COOSYSTEM@1.1:Container">
    <vt:lpwstr>COO.2045.100.7.3453749</vt:lpwstr>
  </property>
  <property fmtid="{D5CDD505-2E9C-101B-9397-08002B2CF9AE}" pid="4" name="FSC#COOELAK@1.1001:Subject">
    <vt:lpwstr/>
  </property>
  <property fmtid="{D5CDD505-2E9C-101B-9397-08002B2CF9AE}" pid="5" name="FSC#COOELAK@1.1001:FileReference">
    <vt:lpwstr/>
  </property>
  <property fmtid="{D5CDD505-2E9C-101B-9397-08002B2CF9AE}" pid="6" name="FSC#COOELAK@1.1001:FileRefYear">
    <vt:lpwstr/>
  </property>
  <property fmtid="{D5CDD505-2E9C-101B-9397-08002B2CF9AE}" pid="7" name="FSC#COOELAK@1.1001:FileRefOrdinal">
    <vt:lpwstr/>
  </property>
  <property fmtid="{D5CDD505-2E9C-101B-9397-08002B2CF9AE}" pid="8" name="FSC#COOELAK@1.1001:FileRefOU">
    <vt:lpwstr/>
  </property>
  <property fmtid="{D5CDD505-2E9C-101B-9397-08002B2CF9AE}" pid="9" name="FSC#COOELAK@1.1001:Organization">
    <vt:lpwstr/>
  </property>
  <property fmtid="{D5CDD505-2E9C-101B-9397-08002B2CF9AE}" pid="10" name="FSC#COOELAK@1.1001:Owner">
    <vt:lpwstr> Rüegger</vt:lpwstr>
  </property>
  <property fmtid="{D5CDD505-2E9C-101B-9397-08002B2CF9AE}" pid="11" name="FSC#COOELAK@1.1001:OwnerExtension">
    <vt:lpwstr/>
  </property>
  <property fmtid="{D5CDD505-2E9C-101B-9397-08002B2CF9AE}" pid="12" name="FSC#COOELAK@1.1001:OwnerFaxExtension">
    <vt:lpwstr/>
  </property>
  <property fmtid="{D5CDD505-2E9C-101B-9397-08002B2CF9AE}" pid="13" name="FSC#COOELAK@1.1001:DispatchedBy">
    <vt:lpwstr/>
  </property>
  <property fmtid="{D5CDD505-2E9C-101B-9397-08002B2CF9AE}" pid="14" name="FSC#COOELAK@1.1001:DispatchedAt">
    <vt:lpwstr/>
  </property>
  <property fmtid="{D5CDD505-2E9C-101B-9397-08002B2CF9AE}" pid="15" name="FSC#COOELAK@1.1001:ApprovedBy">
    <vt:lpwstr/>
  </property>
  <property fmtid="{D5CDD505-2E9C-101B-9397-08002B2CF9AE}" pid="16" name="FSC#COOELAK@1.1001:ApprovedAt">
    <vt:lpwstr/>
  </property>
  <property fmtid="{D5CDD505-2E9C-101B-9397-08002B2CF9AE}" pid="17" name="FSC#COOELAK@1.1001:Department">
    <vt:lpwstr>Support (F3)</vt:lpwstr>
  </property>
  <property fmtid="{D5CDD505-2E9C-101B-9397-08002B2CF9AE}" pid="18" name="FSC#COOELAK@1.1001:CreatedAt">
    <vt:lpwstr>27.06.2013 14:31:01</vt:lpwstr>
  </property>
  <property fmtid="{D5CDD505-2E9C-101B-9397-08002B2CF9AE}" pid="19" name="FSC#COOELAK@1.1001:OU">
    <vt:lpwstr>Support (F3)</vt:lpwstr>
  </property>
  <property fmtid="{D5CDD505-2E9C-101B-9397-08002B2CF9AE}" pid="20" name="FSC#COOELAK@1.1001:Priority">
    <vt:lpwstr/>
  </property>
  <property fmtid="{D5CDD505-2E9C-101B-9397-08002B2CF9AE}" pid="21" name="FSC#COOELAK@1.1001:ObjBarCode">
    <vt:lpwstr>*COO.2045.100.7.3453749*</vt:lpwstr>
  </property>
  <property fmtid="{D5CDD505-2E9C-101B-9397-08002B2CF9AE}" pid="22" name="FSC#COOELAK@1.1001:RefBarCode">
    <vt:lpwstr>*Ausschreibungsplan offenes Verfahren*</vt:lpwstr>
  </property>
  <property fmtid="{D5CDD505-2E9C-101B-9397-08002B2CF9AE}" pid="23" name="FSC#COOELAK@1.1001:FileRefBarCode">
    <vt:lpwstr/>
  </property>
  <property fmtid="{D5CDD505-2E9C-101B-9397-08002B2CF9AE}" pid="24" name="FSC#COOELAK@1.1001:ExternalRef">
    <vt:lpwstr/>
  </property>
  <property fmtid="{D5CDD505-2E9C-101B-9397-08002B2CF9AE}" pid="25" name="FSC#COOELAK@1.1001:IncomingNumber">
    <vt:lpwstr/>
  </property>
  <property fmtid="{D5CDD505-2E9C-101B-9397-08002B2CF9AE}" pid="26" name="FSC#COOELAK@1.1001:IncomingSubject">
    <vt:lpwstr/>
  </property>
  <property fmtid="{D5CDD505-2E9C-101B-9397-08002B2CF9AE}" pid="27" name="FSC#COOELAK@1.1001:ProcessResponsible">
    <vt:lpwstr/>
  </property>
  <property fmtid="{D5CDD505-2E9C-101B-9397-08002B2CF9AE}" pid="28" name="FSC#COOELAK@1.1001:ProcessResponsiblePhone">
    <vt:lpwstr/>
  </property>
  <property fmtid="{D5CDD505-2E9C-101B-9397-08002B2CF9AE}" pid="29" name="FSC#COOELAK@1.1001:ProcessResponsibleMail">
    <vt:lpwstr/>
  </property>
  <property fmtid="{D5CDD505-2E9C-101B-9397-08002B2CF9AE}" pid="30" name="FSC#COOELAK@1.1001:ProcessResponsibleFax">
    <vt:lpwstr/>
  </property>
  <property fmtid="{D5CDD505-2E9C-101B-9397-08002B2CF9AE}" pid="31" name="FSC#COOELAK@1.1001:ApproverFirstName">
    <vt:lpwstr/>
  </property>
  <property fmtid="{D5CDD505-2E9C-101B-9397-08002B2CF9AE}" pid="32" name="FSC#COOELAK@1.1001:ApproverSurName">
    <vt:lpwstr/>
  </property>
  <property fmtid="{D5CDD505-2E9C-101B-9397-08002B2CF9AE}" pid="33" name="FSC#COOELAK@1.1001:ApproverTitle">
    <vt:lpwstr/>
  </property>
  <property fmtid="{D5CDD505-2E9C-101B-9397-08002B2CF9AE}" pid="34" name="FSC#COOELAK@1.1001:ExternalDate">
    <vt:lpwstr/>
  </property>
  <property fmtid="{D5CDD505-2E9C-101B-9397-08002B2CF9AE}" pid="35" name="FSC#COOELAK@1.1001:SettlementApprovedAt">
    <vt:lpwstr/>
  </property>
  <property fmtid="{D5CDD505-2E9C-101B-9397-08002B2CF9AE}" pid="36" name="FSC#COOELAK@1.1001:BaseNumber">
    <vt:lpwstr/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MSIP_Label_aa112399-b73b-40c1-8af2-919b124b9d91_Enabled">
    <vt:lpwstr>true</vt:lpwstr>
  </property>
  <property fmtid="{D5CDD505-2E9C-101B-9397-08002B2CF9AE}" pid="43" name="MSIP_Label_aa112399-b73b-40c1-8af2-919b124b9d91_SetDate">
    <vt:lpwstr>2026-01-12T13:24:10Z</vt:lpwstr>
  </property>
  <property fmtid="{D5CDD505-2E9C-101B-9397-08002B2CF9AE}" pid="44" name="MSIP_Label_aa112399-b73b-40c1-8af2-919b124b9d91_Method">
    <vt:lpwstr>Privileged</vt:lpwstr>
  </property>
  <property fmtid="{D5CDD505-2E9C-101B-9397-08002B2CF9AE}" pid="45" name="MSIP_Label_aa112399-b73b-40c1-8af2-919b124b9d91_Name">
    <vt:lpwstr>L2</vt:lpwstr>
  </property>
  <property fmtid="{D5CDD505-2E9C-101B-9397-08002B2CF9AE}" pid="46" name="MSIP_Label_aa112399-b73b-40c1-8af2-919b124b9d91_SiteId">
    <vt:lpwstr>6ae27add-8276-4a38-88c1-3a9c1f973767</vt:lpwstr>
  </property>
  <property fmtid="{D5CDD505-2E9C-101B-9397-08002B2CF9AE}" pid="47" name="MSIP_Label_aa112399-b73b-40c1-8af2-919b124b9d91_ActionId">
    <vt:lpwstr>aa180e59-5cb2-48c2-bd1f-99ac271bc4f5</vt:lpwstr>
  </property>
  <property fmtid="{D5CDD505-2E9C-101B-9397-08002B2CF9AE}" pid="48" name="MSIP_Label_aa112399-b73b-40c1-8af2-919b124b9d91_ContentBits">
    <vt:lpwstr>0</vt:lpwstr>
  </property>
  <property fmtid="{D5CDD505-2E9C-101B-9397-08002B2CF9AE}" pid="49" name="MSIP_Label_aa112399-b73b-40c1-8af2-919b124b9d91_Tag">
    <vt:lpwstr>10, 0, 1, 1</vt:lpwstr>
  </property>
</Properties>
</file>